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EstaPasta_de_trabalho" defaultThemeVersion="166925"/>
  <xr:revisionPtr revIDLastSave="0" documentId="13_ncr:1_{CB88D8C6-AA1F-4512-B6EC-50E14CF19AEF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Planilha" sheetId="17" r:id="rId1"/>
  </sheets>
  <definedNames>
    <definedName name="A" localSheetId="0">#REF!</definedName>
    <definedName name="A">#REF!</definedName>
    <definedName name="_xlnm.Print_Area" localSheetId="0">Planilha!$A$1:$J$364</definedName>
    <definedName name="JR_PAGE_ANCHOR_0_1" localSheetId="0">Planilha!#REF!</definedName>
    <definedName name="JR_PAGE_ANCHOR_0_1">#REF!</definedName>
    <definedName name="JR_PAGE_ANCHOR_1_1" localSheetId="0">#REF!</definedName>
    <definedName name="JR_PAGE_ANCHOR_1_1">#REF!</definedName>
    <definedName name="JR_PAGE_ANCHOR_2_1" localSheetId="0">#REF!</definedName>
    <definedName name="JR_PAGE_ANCHOR_2_1">#REF!</definedName>
    <definedName name="JR_PAGE_ANCHOR_3_1" localSheetId="0">#REF!</definedName>
    <definedName name="JR_PAGE_ANCHOR_3_1">#REF!</definedName>
    <definedName name="JR_PAGE_ANCHOR_4_1" localSheetId="0">#REF!</definedName>
    <definedName name="JR_PAGE_ANCHOR_4_1">#REF!</definedName>
    <definedName name="JR_PAGE_ANCHOR_5_1" localSheetId="0">#REF!</definedName>
    <definedName name="JR_PAGE_ANCHOR_5_1">#REF!</definedName>
    <definedName name="JR_PAGE_ANCHOR_6_1" localSheetId="0">#REF!</definedName>
    <definedName name="JR_PAGE_ANCHOR_6_1">#REF!</definedName>
    <definedName name="oiu">#REF!</definedName>
    <definedName name="_xlnm.Print_Titles" localSheetId="0">Planilha!$1:$8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17" l="1"/>
  <c r="I27" i="17"/>
  <c r="I26" i="17"/>
  <c r="I25" i="17"/>
  <c r="I24" i="17"/>
  <c r="I86" i="17"/>
  <c r="I332" i="17"/>
  <c r="I63" i="17"/>
  <c r="I344" i="17"/>
  <c r="I345" i="17" s="1"/>
  <c r="I328" i="17"/>
  <c r="I329" i="17"/>
  <c r="I330" i="17"/>
  <c r="I331" i="17"/>
  <c r="I333" i="17"/>
  <c r="I334" i="17"/>
  <c r="I335" i="17"/>
  <c r="I336" i="17"/>
  <c r="I337" i="17"/>
  <c r="I338" i="17"/>
  <c r="I339" i="17"/>
  <c r="I340" i="17"/>
  <c r="I341" i="17"/>
  <c r="I310" i="17"/>
  <c r="I311" i="17"/>
  <c r="I312" i="17"/>
  <c r="I314" i="17"/>
  <c r="I315" i="17"/>
  <c r="I316" i="17"/>
  <c r="I317" i="17"/>
  <c r="I319" i="17"/>
  <c r="I321" i="17"/>
  <c r="I322" i="17"/>
  <c r="I323" i="17"/>
  <c r="I325" i="17"/>
  <c r="I257" i="17"/>
  <c r="I258" i="17"/>
  <c r="I259" i="17"/>
  <c r="I260" i="17"/>
  <c r="I261" i="17"/>
  <c r="I262" i="17"/>
  <c r="I264" i="17"/>
  <c r="I266" i="17"/>
  <c r="I267" i="17"/>
  <c r="I268" i="17"/>
  <c r="I269" i="17"/>
  <c r="I273" i="17"/>
  <c r="I274" i="17"/>
  <c r="I276" i="17"/>
  <c r="I278" i="17"/>
  <c r="I279" i="17"/>
  <c r="I281" i="17"/>
  <c r="I282" i="17"/>
  <c r="I284" i="17"/>
  <c r="I286" i="17"/>
  <c r="I288" i="17"/>
  <c r="I289" i="17"/>
  <c r="I291" i="17"/>
  <c r="I293" i="17"/>
  <c r="I294" i="17"/>
  <c r="I297" i="17"/>
  <c r="I299" i="17"/>
  <c r="I300" i="17"/>
  <c r="I302" i="17"/>
  <c r="I304" i="17"/>
  <c r="I306" i="17"/>
  <c r="I234" i="17"/>
  <c r="I235" i="17"/>
  <c r="I236" i="17"/>
  <c r="I237" i="17"/>
  <c r="I238" i="17"/>
  <c r="I239" i="17"/>
  <c r="I240" i="17"/>
  <c r="I241" i="17"/>
  <c r="I242" i="17"/>
  <c r="I243" i="17"/>
  <c r="I244" i="17"/>
  <c r="I245" i="17"/>
  <c r="I246" i="17"/>
  <c r="I247" i="17"/>
  <c r="I248" i="17"/>
  <c r="I249" i="17"/>
  <c r="I250" i="17"/>
  <c r="I251" i="17"/>
  <c r="I252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09" i="17"/>
  <c r="I211" i="17"/>
  <c r="I214" i="17"/>
  <c r="I202" i="17"/>
  <c r="I203" i="17"/>
  <c r="I204" i="17"/>
  <c r="I170" i="17"/>
  <c r="I171" i="17"/>
  <c r="I172" i="17"/>
  <c r="I174" i="17"/>
  <c r="I175" i="17"/>
  <c r="I176" i="17"/>
  <c r="I177" i="17"/>
  <c r="I179" i="17"/>
  <c r="I180" i="17"/>
  <c r="I182" i="17"/>
  <c r="I183" i="17"/>
  <c r="I184" i="17"/>
  <c r="I186" i="17"/>
  <c r="I187" i="17"/>
  <c r="I189" i="17"/>
  <c r="I190" i="17"/>
  <c r="I193" i="17"/>
  <c r="I194" i="17"/>
  <c r="I196" i="17"/>
  <c r="I198" i="17"/>
  <c r="I199" i="17"/>
  <c r="I75" i="17"/>
  <c r="I76" i="17"/>
  <c r="I77" i="17"/>
  <c r="I78" i="17"/>
  <c r="I79" i="17"/>
  <c r="I80" i="17"/>
  <c r="I83" i="17"/>
  <c r="I84" i="17"/>
  <c r="I87" i="17"/>
  <c r="I88" i="17"/>
  <c r="I90" i="17"/>
  <c r="I91" i="17"/>
  <c r="I92" i="17"/>
  <c r="I95" i="17"/>
  <c r="I96" i="17"/>
  <c r="I97" i="17"/>
  <c r="I98" i="17"/>
  <c r="I99" i="17"/>
  <c r="I100" i="17"/>
  <c r="I101" i="17"/>
  <c r="I103" i="17"/>
  <c r="I104" i="17"/>
  <c r="I106" i="17"/>
  <c r="I107" i="17"/>
  <c r="I108" i="17"/>
  <c r="I109" i="17"/>
  <c r="I111" i="17"/>
  <c r="I112" i="17"/>
  <c r="I114" i="17"/>
  <c r="I115" i="17"/>
  <c r="I116" i="17"/>
  <c r="I117" i="17"/>
  <c r="I118" i="17"/>
  <c r="I119" i="17"/>
  <c r="I120" i="17"/>
  <c r="I121" i="17"/>
  <c r="I124" i="17"/>
  <c r="I125" i="17"/>
  <c r="I127" i="17"/>
  <c r="I129" i="17"/>
  <c r="I131" i="17"/>
  <c r="I133" i="17"/>
  <c r="I134" i="17"/>
  <c r="I135" i="17"/>
  <c r="I136" i="17"/>
  <c r="I137" i="17"/>
  <c r="I138" i="17"/>
  <c r="I140" i="17"/>
  <c r="I141" i="17"/>
  <c r="I142" i="17"/>
  <c r="I143" i="17"/>
  <c r="I144" i="17"/>
  <c r="I145" i="17"/>
  <c r="I146" i="17"/>
  <c r="I147" i="17"/>
  <c r="I148" i="17"/>
  <c r="I149" i="17"/>
  <c r="I150" i="17"/>
  <c r="I151" i="17"/>
  <c r="I152" i="17"/>
  <c r="I153" i="17"/>
  <c r="I154" i="17"/>
  <c r="I156" i="17"/>
  <c r="I157" i="17"/>
  <c r="I158" i="17"/>
  <c r="I159" i="17"/>
  <c r="I160" i="17"/>
  <c r="I161" i="17"/>
  <c r="I162" i="17"/>
  <c r="I165" i="17"/>
  <c r="I69" i="17"/>
  <c r="I70" i="17"/>
  <c r="I71" i="17"/>
  <c r="I66" i="17"/>
  <c r="I59" i="17"/>
  <c r="I60" i="17"/>
  <c r="I53" i="17"/>
  <c r="I54" i="17"/>
  <c r="I55" i="17"/>
  <c r="I50" i="17"/>
  <c r="I45" i="17"/>
  <c r="I46" i="17"/>
  <c r="I47" i="17"/>
  <c r="I34" i="17"/>
  <c r="I35" i="17"/>
  <c r="I37" i="17"/>
  <c r="I39" i="17"/>
  <c r="I41" i="17"/>
  <c r="I42" i="17"/>
  <c r="I30" i="17"/>
  <c r="I31" i="17" s="1"/>
  <c r="I20" i="17"/>
  <c r="I21" i="17"/>
  <c r="I22" i="17"/>
  <c r="I14" i="17"/>
  <c r="I15" i="17"/>
  <c r="I16" i="17"/>
  <c r="I10" i="17"/>
  <c r="I72" i="17" l="1"/>
  <c r="I17" i="17"/>
  <c r="I11" i="17"/>
  <c r="I67" i="17"/>
  <c r="I200" i="17"/>
  <c r="I215" i="17"/>
  <c r="I326" i="17"/>
  <c r="I48" i="17"/>
  <c r="I342" i="17"/>
  <c r="I231" i="17"/>
  <c r="I56" i="17"/>
  <c r="I43" i="17"/>
  <c r="I253" i="17"/>
  <c r="I51" i="17"/>
  <c r="I205" i="17"/>
  <c r="I64" i="17"/>
  <c r="I166" i="17"/>
  <c r="I307" i="17"/>
  <c r="I346" i="17" l="1"/>
  <c r="J16" i="17" l="1"/>
  <c r="J26" i="17"/>
  <c r="J25" i="17"/>
  <c r="J24" i="17"/>
  <c r="J332" i="17"/>
  <c r="J203" i="17"/>
  <c r="J140" i="17"/>
  <c r="J248" i="17"/>
  <c r="J198" i="17"/>
  <c r="J226" i="17"/>
  <c r="J176" i="17"/>
  <c r="J22" i="17"/>
  <c r="J333" i="17"/>
  <c r="J251" i="17"/>
  <c r="J148" i="17"/>
  <c r="J236" i="17"/>
  <c r="J127" i="17"/>
  <c r="J156" i="17"/>
  <c r="J172" i="17"/>
  <c r="J235" i="17"/>
  <c r="J90" i="17"/>
  <c r="J262" i="17"/>
  <c r="J137" i="17"/>
  <c r="J179" i="17"/>
  <c r="J160" i="17"/>
  <c r="J78" i="17"/>
  <c r="J187" i="17"/>
  <c r="J276" i="17"/>
  <c r="J138" i="17"/>
  <c r="J269" i="17"/>
  <c r="J249" i="17"/>
  <c r="J331" i="17"/>
  <c r="J319" i="17"/>
  <c r="J240" i="17"/>
  <c r="J39" i="17"/>
  <c r="J136" i="17"/>
  <c r="J229" i="17"/>
  <c r="J336" i="17"/>
  <c r="J293" i="17"/>
  <c r="J297" i="17"/>
  <c r="J149" i="17"/>
  <c r="J266" i="17"/>
  <c r="J334" i="17"/>
  <c r="J35" i="17"/>
  <c r="J54" i="17"/>
  <c r="J220" i="17"/>
  <c r="J261" i="17"/>
  <c r="J268" i="17"/>
  <c r="J294" i="17"/>
  <c r="J20" i="17"/>
  <c r="J214" i="17"/>
  <c r="J116" i="17"/>
  <c r="J317" i="17"/>
  <c r="J10" i="17"/>
  <c r="J11" i="17" s="1"/>
  <c r="J101" i="17"/>
  <c r="J45" i="17"/>
  <c r="J30" i="17"/>
  <c r="J31" i="17" s="1"/>
  <c r="J228" i="17"/>
  <c r="J312" i="17"/>
  <c r="J258" i="17"/>
  <c r="J177" i="17"/>
  <c r="J190" i="17"/>
  <c r="J221" i="17"/>
  <c r="J243" i="17"/>
  <c r="J252" i="17"/>
  <c r="J135" i="17"/>
  <c r="J100" i="17"/>
  <c r="J222" i="17"/>
  <c r="J109" i="17"/>
  <c r="J239" i="17"/>
  <c r="J112" i="17"/>
  <c r="J120" i="17"/>
  <c r="J230" i="17"/>
  <c r="J175" i="17"/>
  <c r="J161" i="17"/>
  <c r="J328" i="17"/>
  <c r="J114" i="17"/>
  <c r="J152" i="17"/>
  <c r="J143" i="17"/>
  <c r="J199" i="17"/>
  <c r="J108" i="17"/>
  <c r="J330" i="17"/>
  <c r="J300" i="17"/>
  <c r="J225" i="17"/>
  <c r="J323" i="17"/>
  <c r="J180" i="17"/>
  <c r="J211" i="17"/>
  <c r="J182" i="17"/>
  <c r="J316" i="17"/>
  <c r="J60" i="17"/>
  <c r="J162" i="17"/>
  <c r="J278" i="17"/>
  <c r="J79" i="17"/>
  <c r="J322" i="17"/>
  <c r="J321" i="17"/>
  <c r="J151" i="17"/>
  <c r="J34" i="17"/>
  <c r="J125" i="17"/>
  <c r="J250" i="17"/>
  <c r="J75" i="17"/>
  <c r="J245" i="17"/>
  <c r="J98" i="17"/>
  <c r="J194" i="17"/>
  <c r="J80" i="17"/>
  <c r="J325" i="17"/>
  <c r="J273" i="17"/>
  <c r="J174" i="17"/>
  <c r="J314" i="17"/>
  <c r="J286" i="17"/>
  <c r="J196" i="17"/>
  <c r="J311" i="17"/>
  <c r="J184" i="17"/>
  <c r="J133" i="17"/>
  <c r="J97" i="17"/>
  <c r="J282" i="17"/>
  <c r="J189" i="17"/>
  <c r="J92" i="17"/>
  <c r="J53" i="17"/>
  <c r="J153" i="17"/>
  <c r="J257" i="17"/>
  <c r="J63" i="17"/>
  <c r="J64" i="17" s="1"/>
  <c r="J146" i="17"/>
  <c r="J103" i="17"/>
  <c r="J337" i="17"/>
  <c r="J88" i="17"/>
  <c r="J246" i="17"/>
  <c r="J209" i="17"/>
  <c r="J14" i="17"/>
  <c r="J165" i="17"/>
  <c r="J159" i="17"/>
  <c r="J227" i="17"/>
  <c r="J218" i="17"/>
  <c r="J306" i="17"/>
  <c r="J147" i="17"/>
  <c r="J157" i="17"/>
  <c r="J118" i="17"/>
  <c r="J244" i="17"/>
  <c r="J299" i="17"/>
  <c r="J340" i="17"/>
  <c r="J84" i="17"/>
  <c r="J241" i="17"/>
  <c r="J279" i="17"/>
  <c r="J267" i="17"/>
  <c r="J274" i="17"/>
  <c r="J260" i="17"/>
  <c r="J204" i="17"/>
  <c r="J111" i="17"/>
  <c r="J117" i="17"/>
  <c r="J183" i="17"/>
  <c r="J129" i="17"/>
  <c r="J134" i="17"/>
  <c r="J238" i="17"/>
  <c r="J59" i="17"/>
  <c r="J237" i="17"/>
  <c r="J115" i="17"/>
  <c r="J124" i="17"/>
  <c r="J202" i="17"/>
  <c r="J119" i="17"/>
  <c r="J76" i="17"/>
  <c r="J71" i="17"/>
  <c r="J224" i="17"/>
  <c r="J234" i="17"/>
  <c r="J304" i="17"/>
  <c r="J158" i="17"/>
  <c r="J15" i="17"/>
  <c r="J284" i="17"/>
  <c r="J288" i="17"/>
  <c r="J70" i="17"/>
  <c r="J96" i="17"/>
  <c r="J141" i="17"/>
  <c r="J144" i="17"/>
  <c r="J86" i="17"/>
  <c r="J259" i="17"/>
  <c r="J107" i="17"/>
  <c r="J150" i="17"/>
  <c r="J339" i="17"/>
  <c r="J121" i="17"/>
  <c r="J99" i="17"/>
  <c r="J87" i="17"/>
  <c r="J186" i="17"/>
  <c r="J310" i="17"/>
  <c r="J329" i="17"/>
  <c r="J83" i="17"/>
  <c r="J104" i="17"/>
  <c r="J171" i="17"/>
  <c r="J344" i="17"/>
  <c r="J345" i="17" s="1"/>
  <c r="J291" i="17"/>
  <c r="J46" i="17"/>
  <c r="J37" i="17"/>
  <c r="J335" i="17"/>
  <c r="J242" i="17"/>
  <c r="J69" i="17"/>
  <c r="J50" i="17"/>
  <c r="J51" i="17" s="1"/>
  <c r="J315" i="17"/>
  <c r="J42" i="17"/>
  <c r="J41" i="17"/>
  <c r="J66" i="17"/>
  <c r="J67" i="17" s="1"/>
  <c r="J55" i="17"/>
  <c r="J223" i="17"/>
  <c r="J91" i="17"/>
  <c r="J154" i="17"/>
  <c r="J106" i="17"/>
  <c r="J289" i="17"/>
  <c r="J193" i="17"/>
  <c r="J341" i="17"/>
  <c r="J264" i="17"/>
  <c r="J338" i="17"/>
  <c r="J47" i="17"/>
  <c r="J247" i="17"/>
  <c r="J170" i="17"/>
  <c r="J77" i="17"/>
  <c r="J21" i="17"/>
  <c r="J95" i="17"/>
  <c r="J142" i="17"/>
  <c r="J302" i="17"/>
  <c r="J281" i="17"/>
  <c r="J145" i="17"/>
  <c r="J131" i="17"/>
  <c r="J219" i="17"/>
  <c r="J27" i="17" l="1"/>
  <c r="J72" i="17"/>
  <c r="J215" i="17"/>
  <c r="J61" i="17"/>
  <c r="J56" i="17"/>
  <c r="J205" i="17"/>
  <c r="J17" i="17"/>
  <c r="J326" i="17"/>
  <c r="J342" i="17"/>
  <c r="J307" i="17"/>
  <c r="J200" i="17"/>
  <c r="J231" i="17"/>
  <c r="J166" i="17"/>
  <c r="J48" i="17"/>
  <c r="J253" i="17"/>
  <c r="J43" i="17"/>
  <c r="J346" i="17" l="1"/>
</calcChain>
</file>

<file path=xl/sharedStrings.xml><?xml version="1.0" encoding="utf-8"?>
<sst xmlns="http://schemas.openxmlformats.org/spreadsheetml/2006/main" count="1312" uniqueCount="816">
  <si>
    <t xml:space="preserve">ITEM </t>
  </si>
  <si>
    <t>UNID</t>
  </si>
  <si>
    <t>ID OBRA</t>
  </si>
  <si>
    <t>CÓDIGO</t>
  </si>
  <si>
    <t>FONTE</t>
  </si>
  <si>
    <t>QUANTIDADE</t>
  </si>
  <si>
    <t>6.0</t>
  </si>
  <si>
    <t>5.0</t>
  </si>
  <si>
    <t>3.0</t>
  </si>
  <si>
    <t>2.0</t>
  </si>
  <si>
    <t>1.0</t>
  </si>
  <si>
    <t>7.0</t>
  </si>
  <si>
    <t>8.0</t>
  </si>
  <si>
    <t>9.0</t>
  </si>
  <si>
    <t>10.0</t>
  </si>
  <si>
    <t>11.0</t>
  </si>
  <si>
    <t>12.0</t>
  </si>
  <si>
    <t>13.0</t>
  </si>
  <si>
    <t>15.0</t>
  </si>
  <si>
    <t>16.0</t>
  </si>
  <si>
    <t>17.0</t>
  </si>
  <si>
    <t>VALOR UNITÁRIO SEM BDI</t>
  </si>
  <si>
    <t>VALOR UNITÁRIO COM BDI</t>
  </si>
  <si>
    <t>VALOR TOTAL</t>
  </si>
  <si>
    <t>% DO VALOR TOTAL</t>
  </si>
  <si>
    <t>m²</t>
  </si>
  <si>
    <t>m³</t>
  </si>
  <si>
    <t>m</t>
  </si>
  <si>
    <t>VIDROS</t>
  </si>
  <si>
    <t>COBERTURA</t>
  </si>
  <si>
    <t>LUMINÁRIAS</t>
  </si>
  <si>
    <t>5.1</t>
  </si>
  <si>
    <t>5.1.1</t>
  </si>
  <si>
    <t>5.1.2</t>
  </si>
  <si>
    <t>5.2</t>
  </si>
  <si>
    <t>5.2.1</t>
  </si>
  <si>
    <t>5.3</t>
  </si>
  <si>
    <t>5.3.1</t>
  </si>
  <si>
    <t>5.4</t>
  </si>
  <si>
    <t>5.4.1</t>
  </si>
  <si>
    <t>5.4.2</t>
  </si>
  <si>
    <t>6.1</t>
  </si>
  <si>
    <t>6.2</t>
  </si>
  <si>
    <t>6.3</t>
  </si>
  <si>
    <t>7.1</t>
  </si>
  <si>
    <t>8.1</t>
  </si>
  <si>
    <t>8.2</t>
  </si>
  <si>
    <t>8.3</t>
  </si>
  <si>
    <t>9.1</t>
  </si>
  <si>
    <t>9.1.1</t>
  </si>
  <si>
    <t>9.1.2</t>
  </si>
  <si>
    <t>10.1</t>
  </si>
  <si>
    <t>11.1</t>
  </si>
  <si>
    <t>12.1</t>
  </si>
  <si>
    <t>12.2</t>
  </si>
  <si>
    <t>13.1</t>
  </si>
  <si>
    <t>13.2</t>
  </si>
  <si>
    <t>13.2.1</t>
  </si>
  <si>
    <t>15.1</t>
  </si>
  <si>
    <t>15.2</t>
  </si>
  <si>
    <t>15.3</t>
  </si>
  <si>
    <t>16.1</t>
  </si>
  <si>
    <t>16.2</t>
  </si>
  <si>
    <t>16.1.1</t>
  </si>
  <si>
    <t>16.2.1</t>
  </si>
  <si>
    <t>17.1</t>
  </si>
  <si>
    <t>4.0</t>
  </si>
  <si>
    <t>3.1.2</t>
  </si>
  <si>
    <t>4.1.1</t>
  </si>
  <si>
    <t>un</t>
  </si>
  <si>
    <t xml:space="preserve">SERVIÇOS PRELIMINARES </t>
  </si>
  <si>
    <t>1.1</t>
  </si>
  <si>
    <t>Placa de obra em chapa zincada, conforme modelo do Governo Federal</t>
  </si>
  <si>
    <t>INFRA-ESTRUTURA: FUNDAÇÕES</t>
  </si>
  <si>
    <t>2.1</t>
  </si>
  <si>
    <t>2.1.1</t>
  </si>
  <si>
    <t>2.1.2</t>
  </si>
  <si>
    <t>2.1.3</t>
  </si>
  <si>
    <t>CASTELO D'ÁGUA</t>
  </si>
  <si>
    <t>SUPERESTRUTURA</t>
  </si>
  <si>
    <t>3.1</t>
  </si>
  <si>
    <t>3.1.1</t>
  </si>
  <si>
    <t>3.1.3</t>
  </si>
  <si>
    <t>CAIXA D'ÁGUA</t>
  </si>
  <si>
    <t>PAREDES E PAINÉS</t>
  </si>
  <si>
    <t>4.1</t>
  </si>
  <si>
    <t>ALVENARIA E DIVISÓRIAS</t>
  </si>
  <si>
    <t>ESQUADRIAS</t>
  </si>
  <si>
    <t>PORTAS DE MADEIRA</t>
  </si>
  <si>
    <t>PM-04a - porta comum p/ divisórias de granito 60 x 180 cm</t>
  </si>
  <si>
    <t>PM-7 - porta com visor 80 x 210 cm</t>
  </si>
  <si>
    <t>PORTAS DE FERRO</t>
  </si>
  <si>
    <t>Portas metálica  80x80cm veneziana  (Castelo D'água)</t>
  </si>
  <si>
    <t>GRADES E PORTÕES</t>
  </si>
  <si>
    <t>Portões 90X110cm (cobogós)</t>
  </si>
  <si>
    <t>Grades e portões h=210cm</t>
  </si>
  <si>
    <t>PV6 - Portas de vidro temperado -160x210cm</t>
  </si>
  <si>
    <t>Rufos de concreto</t>
  </si>
  <si>
    <t>IMPERMEABILIZAÇÃO</t>
  </si>
  <si>
    <t>Impermeabilização de calhas (piso)</t>
  </si>
  <si>
    <t>Impermeabilização do castelo d'água</t>
  </si>
  <si>
    <t>Impermeabilização de calhas (telhado)  com manta asfáltica</t>
  </si>
  <si>
    <t>REVESTIMENTO</t>
  </si>
  <si>
    <t>REVESTIMENTO INTERNO</t>
  </si>
  <si>
    <t>Cerâmica 20x20</t>
  </si>
  <si>
    <t>Rejuntamento de cerâmica 20x20</t>
  </si>
  <si>
    <t>PAVIMENTAÇÃO</t>
  </si>
  <si>
    <t>SOLEIRAS, RODAPÉS E PEITORIS</t>
  </si>
  <si>
    <t>Rodameio de madeira L=10cm</t>
  </si>
  <si>
    <t>PINTURA</t>
  </si>
  <si>
    <t>12.3</t>
  </si>
  <si>
    <t>Pintura esmalte em portas em madeira</t>
  </si>
  <si>
    <t>Tratamento em verniz em rodameio de madeira</t>
  </si>
  <si>
    <t>Pintura esmalte em esquadrias e grades de ferro</t>
  </si>
  <si>
    <t>INSTALAÇÕES ELÉTRICAS E ELETRÔNICAS</t>
  </si>
  <si>
    <t>13.1.3</t>
  </si>
  <si>
    <t>QUADRO DE FORÇA</t>
  </si>
  <si>
    <t>Quadro de medição completo com TC(transformador de corrente) para medição em baixa tensão, compatível com disjuntor trifásico geral de entrada de 200A, padrão da concessionária local.</t>
  </si>
  <si>
    <t>Quadro de comando de embutir completo com porta e trinco</t>
  </si>
  <si>
    <t xml:space="preserve">Quadro de comando de embutir completo com porta e trinco, com 4 barramentos de cobre de 5/8"x1/8" para as fases e o neutro e 1/2"x1/8" para proteção. </t>
  </si>
  <si>
    <t xml:space="preserve">Quadro de comando de sobrepor completo com porta e trinco, com 4 barramentos de cobre de 11/2"x3/16" para as fases e o neutro e 1/2"x1/8" para proteção. </t>
  </si>
  <si>
    <t>Quadro de comando de embulir completo com porta e trinco, com 4 barramentos de cobre de 1/1/2"x1/8" para proteção.</t>
  </si>
  <si>
    <t>Quadro de comando de embulir completo com porta e trinco.</t>
  </si>
  <si>
    <t>ELETRODUTOS E ACESSÓRIOS.</t>
  </si>
  <si>
    <t>13.1.6</t>
  </si>
  <si>
    <t>CABOS E FIOS.</t>
  </si>
  <si>
    <t>Condutor de cobre unipolar, isolação em PVC/70ºC, camada de proteção em PVC, não propagador de chamas, classe de tensão 1 kV, encordoamento classe 5, flexível, com as seguintes seções nominais:</t>
  </si>
  <si>
    <t>#35mm2</t>
  </si>
  <si>
    <t>#50mm2</t>
  </si>
  <si>
    <t>Arandela completa com uma lâmpada fluorescente compacta de 20W.</t>
  </si>
  <si>
    <t>INTERRUPTORES</t>
  </si>
  <si>
    <t>Interruptor 3 seções, 10A por seção, 250V</t>
  </si>
  <si>
    <t>Interruptor 2 seções, 10A por seção, 250V</t>
  </si>
  <si>
    <t>Interruptor simples, 10A, 250V</t>
  </si>
  <si>
    <t>TOMADAS.</t>
  </si>
  <si>
    <t>INSTALAÇÕES DE REDE ESTRUTURADA</t>
  </si>
  <si>
    <t>EQUIPAMENTOS PASSIVOS</t>
  </si>
  <si>
    <t>13.2.1.1</t>
  </si>
  <si>
    <t>Patch Panel 19"  - 24 portas, Categoria 6</t>
  </si>
  <si>
    <t xml:space="preserve">un </t>
  </si>
  <si>
    <t>13.2.1.2</t>
  </si>
  <si>
    <t>Bloco 110 para rack 19” 100 pares 1,75” de altura</t>
  </si>
  <si>
    <t xml:space="preserve">Guia de Cabos Frontal, fechado </t>
  </si>
  <si>
    <t>Guia de Cabos Traseiro</t>
  </si>
  <si>
    <t>Trava Path Panel</t>
  </si>
  <si>
    <t xml:space="preserve">Guia de Cabos Vertical, fechado </t>
  </si>
  <si>
    <t xml:space="preserve">Guia de Cabos Superior, fechado </t>
  </si>
  <si>
    <t>CABOS EM PAR TRAÇADOS</t>
  </si>
  <si>
    <t>Cabo par trançado não blindado (UTP)-4 pares 24 AWG,100 Ohms - Categoria 6</t>
  </si>
  <si>
    <t>Cabo telefônico interno CI-50, 20 pares</t>
  </si>
  <si>
    <t>CABOS DE CONEXÃO</t>
  </si>
  <si>
    <t>Cabos de conexões – Patch Cord ultra flexível com RJ 45 nas 2 pontas - 1,50 metros</t>
  </si>
  <si>
    <t>Cabos de conexões – Patch Cord ultra flexível com RJ 45 em 1 ponta - 1,50 metros</t>
  </si>
  <si>
    <t>Cabos de conexões – Patch Cord (Azul) ultra flexível com RJ 45 nas 2 pontas - 3,00 metros</t>
  </si>
  <si>
    <t>Cabos de conexões – Patch cord 110 / RJ-45 1 par -1,50m</t>
  </si>
  <si>
    <t>Tomada modular RJ-45 Categoria 6</t>
  </si>
  <si>
    <t>Conector de TV Tipo F (Coaxial)</t>
  </si>
  <si>
    <t>CAIXAS E ACESSÓRIOS</t>
  </si>
  <si>
    <t xml:space="preserve">Condulete metálico, tipo C, para eletroduto de ponta lisa, Ø 3/4" </t>
  </si>
  <si>
    <t>Caixa subterrânea em alvenaria, tipo R1,60x35x50cm, com tampão em ferro fundido</t>
  </si>
  <si>
    <t>Caixa de sobrepor, em aço estampado com pintura eletrostática à base de epoxi, na cor cinza, com fundo de madeira de lei envernizada, porta com trinco e fechadura, 80X80X20cm</t>
  </si>
  <si>
    <t>Tampa para condulete metálico com espaço para 2 módulos RJ-45</t>
  </si>
  <si>
    <t>Espelho para caixa 4x2" com espaço para 2 módulos RJ-45</t>
  </si>
  <si>
    <t>Tampa para condulete metálico com espaço uma tomada tipo F</t>
  </si>
  <si>
    <t>Espelho para caixa 4x2" com espaço uma tomada tipo F (Cabo coaxial de TV)</t>
  </si>
  <si>
    <t xml:space="preserve">Caixa - 4x2" - aço estampado e esmaltado </t>
  </si>
  <si>
    <t>Eletrodutos metálicos ultra-flexíveis aspirado:</t>
  </si>
  <si>
    <t>13.2.6.1.1</t>
  </si>
  <si>
    <t>Ø 1"</t>
  </si>
  <si>
    <t>13.2.6.1.2</t>
  </si>
  <si>
    <t>Ø 3/4"</t>
  </si>
  <si>
    <t>Eletroduto de aço galvanizado a quente, tipo pesado</t>
  </si>
  <si>
    <t>13.2.6.2.1</t>
  </si>
  <si>
    <t>Eletroduto de aço galvanizado a quente, tipo pesado, rosqueável</t>
  </si>
  <si>
    <t>13.2.6.3.1</t>
  </si>
  <si>
    <t>Eletroduto de PEAD flexível corrugado</t>
  </si>
  <si>
    <t>13.2.6.4.1</t>
  </si>
  <si>
    <t xml:space="preserve">Ø 4" </t>
  </si>
  <si>
    <t>Abraçadeira de aço galvanizado a quente, tipo "D", para eletrodutos</t>
  </si>
  <si>
    <t>13.2.6.5.1</t>
  </si>
  <si>
    <t>13.2.6.5.2</t>
  </si>
  <si>
    <t>Chumbador CBA com parafuso e arruela lisa, Ø1/4"X2"</t>
  </si>
  <si>
    <t>13.2.6.5.3</t>
  </si>
  <si>
    <t>Bucha S/8</t>
  </si>
  <si>
    <t>13.2.6.5.4</t>
  </si>
  <si>
    <t>Parafuso, rosca soberba, cabeça sextavada, 1/4"x2", aço galvanizado</t>
  </si>
  <si>
    <t>13.2.6.5.5</t>
  </si>
  <si>
    <t>Porca sextavada, aço galvanizado a quente, Ø1/4"</t>
  </si>
  <si>
    <t>13.2.6.5.6</t>
  </si>
  <si>
    <t>Arruela lisa, aço galvanizado a quente, Ø1/4"</t>
  </si>
  <si>
    <t>ELETROCALHAS, PERFILADOS E ACESSÓRIOS</t>
  </si>
  <si>
    <t>Eletrocalha com virola (perfil "C"), lisa, em aço galvanizado a quente, com tampa, chapa #18 MSG, 100x50x3000mm</t>
  </si>
  <si>
    <t>Curva Horizontal 90°, lisa, com tampa,100x50mm</t>
  </si>
  <si>
    <t>Te Vertical de Descida, liso, com tampa,100x50mm</t>
  </si>
  <si>
    <t>Te Horizontal 90°, liso, com tampa,100x50mm</t>
  </si>
  <si>
    <t>Saída Vertical p/ eletrodutos, Ø3/4"</t>
  </si>
  <si>
    <t>Terminal de fechamento, 100x50mm</t>
  </si>
  <si>
    <t>Junção Simples, 50mm</t>
  </si>
  <si>
    <t>Mão Francesa, 38x38x210 mm</t>
  </si>
  <si>
    <t>Parafuso cabeça lentilha, com fenda, Ø1/4"</t>
  </si>
  <si>
    <t>Parafuso cabeça lentilha, autotravante, Ø1/4"</t>
  </si>
  <si>
    <t>Suspensão ômega, 100x50mm</t>
  </si>
  <si>
    <t>Porca losangular com mola, Ø1/4"</t>
  </si>
  <si>
    <t>Vergalhão rosca total (tirante),em aço galvanizado a quente, Ø1/4"x3000mm</t>
  </si>
  <si>
    <t>Arruela lisa, em aço galvanizado a quente, Ø1/4"</t>
  </si>
  <si>
    <t>Box reto ø3/4" em alumínio</t>
  </si>
  <si>
    <t>DUTOS DE PASSAGEM E ACESSÓRIOS</t>
  </si>
  <si>
    <t>Perfil base sem tampa em aço 129 x 44 x 2000mm (*)</t>
  </si>
  <si>
    <t>Divisor “L” 2000mm. (*)</t>
  </si>
  <si>
    <t>Tampa perfil acabamento na cor bege 1000mm. (*)</t>
  </si>
  <si>
    <t>Derivação "L" (*)</t>
  </si>
  <si>
    <t>Fixa cabo(*)</t>
  </si>
  <si>
    <t>Terminal (*)</t>
  </si>
  <si>
    <t>Suporte de tomada tipo RJ, 2 furos, bege</t>
  </si>
  <si>
    <t>(*) OBS.: QUANTITATIVOS COMUM AS INSTALAÇÕES ELÉTRICAS e LÓGICAS</t>
  </si>
  <si>
    <t>TESTE DE DESEMPENHO DOS PONTOS LÓGICAS</t>
  </si>
  <si>
    <t>Pontos lógicos, categoria 6</t>
  </si>
  <si>
    <t>INSTALAÇÕES HIDRÁULICAS</t>
  </si>
  <si>
    <t>TUBULAÇÕES E CONEXÕES DE PVC RÍGIDO</t>
  </si>
  <si>
    <t>TUBOS</t>
  </si>
  <si>
    <t>Tubo PVC soldável, diâmetro 25mm</t>
  </si>
  <si>
    <t>Tubo PVC soldável, diâmetro 32mm</t>
  </si>
  <si>
    <t>Tubo PVC soldável, diâmetro 50mm</t>
  </si>
  <si>
    <t>ADAPTADORES</t>
  </si>
  <si>
    <t>Adaptador PVC soldável curto com bolsa e rosca, diâmetro 25x3/4"</t>
  </si>
  <si>
    <t>Adaptador PVC soldável curto com bolsa e rosca, diâmetro 32x1"</t>
  </si>
  <si>
    <t>Adaptador PVC soldável curto com bolsa e rosca, diâmetro 50x1.1/2"</t>
  </si>
  <si>
    <t>Adaptador PVC soldável curto com bolsa e rosca, diâmetro 85x3"</t>
  </si>
  <si>
    <t>BUCHAS DE REDUÇÃO</t>
  </si>
  <si>
    <t xml:space="preserve">Bucha de  redução, PVC soldável, diâmetro 32x25mm </t>
  </si>
  <si>
    <t xml:space="preserve">Bucha de  redução, PVC soldável, diâmetro 50x25mm </t>
  </si>
  <si>
    <t>JOELHOS</t>
  </si>
  <si>
    <t>Joelho  90º PVC soldável, diâmetro 25mm</t>
  </si>
  <si>
    <t>Joelho  90º PVC soldável, diâmetro 32mm</t>
  </si>
  <si>
    <t>Joelho  90º PVC soldável, diâmetro 50mm</t>
  </si>
  <si>
    <t>LUVAS</t>
  </si>
  <si>
    <t>Luva de PVC soldável diâmetro 25mm</t>
  </si>
  <si>
    <t>Luva de PVC soldável diâmetro 32mm</t>
  </si>
  <si>
    <t>TÊ</t>
  </si>
  <si>
    <t>Tê de 90º  PVC soldável, diâmetro 25mm</t>
  </si>
  <si>
    <t>Tê de 90º  PVC soldável, diâmetro 32mm</t>
  </si>
  <si>
    <t>UNIÃO</t>
  </si>
  <si>
    <t>TUBO</t>
  </si>
  <si>
    <t>JOELHO</t>
  </si>
  <si>
    <t>NIPLE</t>
  </si>
  <si>
    <t>DRENAGEM DE ÁGUAS PLUVIAIS</t>
  </si>
  <si>
    <t>TÊ DE INSPEÇÃO</t>
  </si>
  <si>
    <t>Tê de inspeção de PVC esgoto, série R, com anel de borracha, Ø150x100mm</t>
  </si>
  <si>
    <t>Tê de inspeção de PVC esgoto, série R, com anel de borracha, Ø100x75mm</t>
  </si>
  <si>
    <t>ACESSÓRIOS</t>
  </si>
  <si>
    <t>RALO HEMISFÉRICO</t>
  </si>
  <si>
    <t>Ralo hemisférico (formato abacaxi) de ferro fundido, Ø150mm</t>
  </si>
  <si>
    <t>GRELHA</t>
  </si>
  <si>
    <t>Calha de piso em PVC DN 130, com grelha</t>
  </si>
  <si>
    <t>Calha de cobertura em PVC DN 130</t>
  </si>
  <si>
    <t>EQUIPAMENTOS</t>
  </si>
  <si>
    <t>Conjunto moto-bomba com rotor em bronze, 3/4 cv, Hman=15mca, Q=5m³/h, 380 Volts, trifásica</t>
  </si>
  <si>
    <t>Automático de bóia nível máximo</t>
  </si>
  <si>
    <t>Automático de bóia nível mínimo</t>
  </si>
  <si>
    <t>INSTALÇÃO SANITÁRIA</t>
  </si>
  <si>
    <t>TUBOS E CONEXÕES DE PVC</t>
  </si>
  <si>
    <t>16.1.1.1</t>
  </si>
  <si>
    <t>Tubo de PVC rígido esgoto série R 75mm</t>
  </si>
  <si>
    <t>16.1.2</t>
  </si>
  <si>
    <t>16.1.2.1</t>
  </si>
  <si>
    <t>Joelho 45 graus série R 75mm</t>
  </si>
  <si>
    <t>REDUÇÃO</t>
  </si>
  <si>
    <t>CAIXA SINFONADA</t>
  </si>
  <si>
    <t>16.2.1.1</t>
  </si>
  <si>
    <t>Corpo caixa sifonada 250x230x75mm</t>
  </si>
  <si>
    <t>INSTALAÇÕES DE COMBATE E PREVENÇÃO A INCÊNDIO</t>
  </si>
  <si>
    <t>EQUIPAMENTOS E ACESSÓRIOS</t>
  </si>
  <si>
    <t>17.1.1</t>
  </si>
  <si>
    <t>Extintor PQS tipo ABC - 6kg</t>
  </si>
  <si>
    <t>17.1.2</t>
  </si>
  <si>
    <t>17.1.3</t>
  </si>
  <si>
    <t>17.1.4</t>
  </si>
  <si>
    <t>Bloco autônomo 2x7W para iluminação de emergência nos ambientes</t>
  </si>
  <si>
    <t>17.1.5</t>
  </si>
  <si>
    <t>Bloco autônomo 2x7W para saída de emergência, com indicação "SAÍDA"</t>
  </si>
  <si>
    <t>17.1.6</t>
  </si>
  <si>
    <t>Bloco autônomo 2x55W para iluminação de emergência no pátio</t>
  </si>
  <si>
    <t>17.1.7</t>
  </si>
  <si>
    <t>Sinalizador fotoluminescente de saída para direita</t>
  </si>
  <si>
    <t>17.1.8</t>
  </si>
  <si>
    <t>Sinalizador fotoluminescente de saída para esquerda</t>
  </si>
  <si>
    <t>17.1.9</t>
  </si>
  <si>
    <t>Sinalizador fotoluminescente para extintor</t>
  </si>
  <si>
    <t>17.1.10</t>
  </si>
  <si>
    <t>Sinalizador fotoluminescente “Proibido Fumar”</t>
  </si>
  <si>
    <t>17.1.11</t>
  </si>
  <si>
    <t>Sinalizador fotoluminescente “Proibido produzir chamas”</t>
  </si>
  <si>
    <t>17.1.12</t>
  </si>
  <si>
    <t>Sinalizador fotoluminescente “Cuidado, risco de incêndio”</t>
  </si>
  <si>
    <t>17.1.13</t>
  </si>
  <si>
    <t>Sinalizador fotoluminescente “Cuidado, risco de choque elétrico”</t>
  </si>
  <si>
    <t>18.0</t>
  </si>
  <si>
    <t>LOUÇAS E METAIS</t>
  </si>
  <si>
    <t>18.1</t>
  </si>
  <si>
    <t>APARELHOS E ACESSÓRIOS SANITÁRIOS</t>
  </si>
  <si>
    <t>18.1.1</t>
  </si>
  <si>
    <t>Lavatório individual com coluna suspensa, cor branca</t>
  </si>
  <si>
    <t>18.1.6</t>
  </si>
  <si>
    <t>Bacia sifonada sem abertura frontal, cor branca</t>
  </si>
  <si>
    <t>18.1.7</t>
  </si>
  <si>
    <t>Assento para bacia com abertura frontal, cor branca</t>
  </si>
  <si>
    <t>18.1.8</t>
  </si>
  <si>
    <t>Assento para bacia infantil, cor branca</t>
  </si>
  <si>
    <t>18.1.9</t>
  </si>
  <si>
    <t>Assento para bacia sem abertura frontal, cor branca</t>
  </si>
  <si>
    <t>18.1.11</t>
  </si>
  <si>
    <t>Cuba para pia de aço inox, 560x340x140mm, acabamento polido</t>
  </si>
  <si>
    <t>18.1.13</t>
  </si>
  <si>
    <t>Tanque duplo com capacidade de 27+30 litros, acabamento alto brilho, 1200x550mm</t>
  </si>
  <si>
    <t>18.1.16</t>
  </si>
  <si>
    <t>Torneira de mesa, bica baixa</t>
  </si>
  <si>
    <t>18.1.19</t>
  </si>
  <si>
    <t>Torneira de mesa, bica móvel</t>
  </si>
  <si>
    <t>18.1.21</t>
  </si>
  <si>
    <t>Torneira para jardim/mangueira</t>
  </si>
  <si>
    <t>18.1.31</t>
  </si>
  <si>
    <t>Ligação flexível metálica para lavatório de 1/2"</t>
  </si>
  <si>
    <t>18.1.32</t>
  </si>
  <si>
    <t>Ligação flexível metálica para pia de 3/4"</t>
  </si>
  <si>
    <t>18.1.36</t>
  </si>
  <si>
    <t>Chuveiro elétrico, 5500W, acabamento cromado</t>
  </si>
  <si>
    <t>18.1.37</t>
  </si>
  <si>
    <t>Válvula de descarga duplo acionamento p/ vaso sanitário de 1.1/2"</t>
  </si>
  <si>
    <t>18.1.38</t>
  </si>
  <si>
    <t>Caixa d'água pré-fabricada capacidade 15000 litros</t>
  </si>
  <si>
    <t>18.1.51</t>
  </si>
  <si>
    <t>Porta-sabonete líquido de parede</t>
  </si>
  <si>
    <t>18.1.52</t>
  </si>
  <si>
    <t>Porta papel-toalha de parede</t>
  </si>
  <si>
    <t>18.1.53</t>
  </si>
  <si>
    <t>Porta papel higiênico em louça de embutir</t>
  </si>
  <si>
    <t>18.1.54</t>
  </si>
  <si>
    <t>Saboneteira em louça de embutir</t>
  </si>
  <si>
    <t>19.0</t>
  </si>
  <si>
    <t>INSTALAÇÕES MECÂNICAS E DE UTILIDADES</t>
  </si>
  <si>
    <t>19.2</t>
  </si>
  <si>
    <t>VENTILAÇÃO MECÂNICA</t>
  </si>
  <si>
    <t>19.2.1</t>
  </si>
  <si>
    <t>REDE DE DUTOS</t>
  </si>
  <si>
    <t>19.2.1.1</t>
  </si>
  <si>
    <t>Duto para exaustão de ar ø 19,5 cm chapa galvanizada ( 4 kg/m2)</t>
  </si>
  <si>
    <t>19.2.1.2</t>
  </si>
  <si>
    <t>Duto para exaustão de ar ø 40 cm chapa galvanizada ( 4 kg/m2)</t>
  </si>
  <si>
    <t>19.2.1.3</t>
  </si>
  <si>
    <t>Boca de ar tipo saída para descarga horizontal com filtro em tela ø 40 cm</t>
  </si>
  <si>
    <t>19.2.1.4</t>
  </si>
  <si>
    <t>Conexão tipo curva ø 19,5 cm</t>
  </si>
  <si>
    <t>19.2.1.5</t>
  </si>
  <si>
    <t>Conexão tipo curva ø 40 cm</t>
  </si>
  <si>
    <t>19.2.1.6</t>
  </si>
  <si>
    <t>Conexão alargadora de seção (expansão ø 19,5 / ø 40 cm)</t>
  </si>
  <si>
    <t>19.2.2</t>
  </si>
  <si>
    <t>EQUIPAMENTOS AUXILIARES</t>
  </si>
  <si>
    <t>19.2.2.1</t>
  </si>
  <si>
    <t>Coifa industrial simples de exaustão tipo "ilha" 60 x 90 com descarga centrada circular ø 19,5 cm</t>
  </si>
  <si>
    <t>19.2.3</t>
  </si>
  <si>
    <t>19.2.3.1</t>
  </si>
  <si>
    <t>Apoio simples ("berço") para tubulação horizontal de exaustão ø 40 cm</t>
  </si>
  <si>
    <t>19.2.3.2</t>
  </si>
  <si>
    <t>Apoio simples ("berço") para tubulação horizontal de exaustão ø 19,5 cm</t>
  </si>
  <si>
    <t>19.2.3.3</t>
  </si>
  <si>
    <t>Apoio simples ("berço") para tubulação vertical de exaustão ø 40 cm</t>
  </si>
  <si>
    <t>19.2.3.4</t>
  </si>
  <si>
    <t>Abraçadeira simples para duto de exaustão ø 40 cm</t>
  </si>
  <si>
    <t>19.3</t>
  </si>
  <si>
    <t>GÁS COMBUSTÍVEL</t>
  </si>
  <si>
    <t>19.3.1</t>
  </si>
  <si>
    <t>TUBULAÇÕES DE AÇO CARBONO E CONEXÕES DE FERRO MALEÁVEL</t>
  </si>
  <si>
    <t>19.3.1.1</t>
  </si>
  <si>
    <t>19.3.1.1.1</t>
  </si>
  <si>
    <t>Tubo de aço sem costura SCH-40 ASTM A-106, diâmetro 3/4"</t>
  </si>
  <si>
    <t>19.3.1.1.2</t>
  </si>
  <si>
    <t>Tubo de aço sem costura SCH-40 ASTM A-106, diâmetro 1/2"</t>
  </si>
  <si>
    <t>19.3.1.2</t>
  </si>
  <si>
    <t>19.3.1.2.1</t>
  </si>
  <si>
    <t>19.3.1.3</t>
  </si>
  <si>
    <t>19.3.1.3.1</t>
  </si>
  <si>
    <t>19.3.1.3.2</t>
  </si>
  <si>
    <t>19.3.1.4</t>
  </si>
  <si>
    <t>19.3.1.4.1</t>
  </si>
  <si>
    <t>Niple NPT classe 300, diâmetro 3/4"</t>
  </si>
  <si>
    <t>19.3.1.4.2</t>
  </si>
  <si>
    <t>Niple NPT classe 300, diâmetro 1/2"</t>
  </si>
  <si>
    <t>19.3.1.5</t>
  </si>
  <si>
    <t>MEIA LUVA</t>
  </si>
  <si>
    <t>19.3.1.5.1</t>
  </si>
  <si>
    <t>Meia luva com assento para solda NPT classe 300, diâmetro 3/4"</t>
  </si>
  <si>
    <t>19.3.1.6</t>
  </si>
  <si>
    <t>19.3.1.6.1</t>
  </si>
  <si>
    <t>União NPT classe 300, diâmetro 3/4"</t>
  </si>
  <si>
    <t>19.3.1.7</t>
  </si>
  <si>
    <t>COTOVELO</t>
  </si>
  <si>
    <t>19.3.1.7.1</t>
  </si>
  <si>
    <t>Cotovelo FG NPT classe 300, diâmetro 3/4"</t>
  </si>
  <si>
    <t>19.3.1.7.2</t>
  </si>
  <si>
    <t>Cotovelo FG NPT classe 300, diâmetro 1/2"</t>
  </si>
  <si>
    <t>19.3.1.8</t>
  </si>
  <si>
    <t>VÁLVULA</t>
  </si>
  <si>
    <t>19.3.1.8.1</t>
  </si>
  <si>
    <t>Válvula esfera NPT classe 300, diâmetro 3/4"</t>
  </si>
  <si>
    <t>19.3.1.9</t>
  </si>
  <si>
    <t>TAMPÃO</t>
  </si>
  <si>
    <t>19.3.1.9.1</t>
  </si>
  <si>
    <t>Tampão NPT classe 300, diâmetro 3/4"</t>
  </si>
  <si>
    <t>19.3.1.9.2</t>
  </si>
  <si>
    <t>Tampão NPT classe 300, diâmetro 1/4"</t>
  </si>
  <si>
    <t>19.3.2</t>
  </si>
  <si>
    <t>19.3.2.1</t>
  </si>
  <si>
    <t>PIIG TAIL</t>
  </si>
  <si>
    <t>19.3.2.1.1</t>
  </si>
  <si>
    <t>Pig tail flexível de borracha para botijão P45</t>
  </si>
  <si>
    <t>19.3.2.2</t>
  </si>
  <si>
    <t>REGULADOR</t>
  </si>
  <si>
    <t>19.3.2.2.1</t>
  </si>
  <si>
    <t>Regulador de 1° estágio, NPT, com manômetro, diâmetro 1/2"</t>
  </si>
  <si>
    <t>19.3.2.2.2</t>
  </si>
  <si>
    <t>Regulador de 2° estágio, baixa pressão, NPT com registro</t>
  </si>
  <si>
    <t>19.3.2.3</t>
  </si>
  <si>
    <t>REGISTRO</t>
  </si>
  <si>
    <t>19.3.2.3.1</t>
  </si>
  <si>
    <t>Registro de linha NPT 1/2" x SAE 3/8"</t>
  </si>
  <si>
    <t>19.3.2.4</t>
  </si>
  <si>
    <t>MANÔMETRO</t>
  </si>
  <si>
    <t>19.3.2.4.1</t>
  </si>
  <si>
    <t>Manômetro com caixa em aço carbono, 0-300 psi, NPT entrada 1/4"</t>
  </si>
  <si>
    <t>19.3.2.5</t>
  </si>
  <si>
    <t>BRAÇADEIRA</t>
  </si>
  <si>
    <t>19.3.2.5.1</t>
  </si>
  <si>
    <t>Braçadeira metálica tipo ômega para tubo diâmetro 3/4"</t>
  </si>
  <si>
    <t>20.0</t>
  </si>
  <si>
    <t>ATERRAMENTO E PROTEÇÃO CONTRA DESCARGAS ATMOSFÉRICAS</t>
  </si>
  <si>
    <t>20.1</t>
  </si>
  <si>
    <t>CAPTADORES</t>
  </si>
  <si>
    <t>20.1.1</t>
  </si>
  <si>
    <t>Pára-raios, tipo Franklin</t>
  </si>
  <si>
    <t>20.1.2</t>
  </si>
  <si>
    <t>Cordoalha de cobre nu, têmpera dura, 35mm²</t>
  </si>
  <si>
    <t>20.1.3</t>
  </si>
  <si>
    <t>20.2</t>
  </si>
  <si>
    <t>CONECTORES E TERMINAIS</t>
  </si>
  <si>
    <t>20.2.1</t>
  </si>
  <si>
    <t>20.2.2</t>
  </si>
  <si>
    <t>Conector  de bronze,"split bolt" para  cordoalha de 35 mm²</t>
  </si>
  <si>
    <t>20.2.3</t>
  </si>
  <si>
    <t>Conector  de furo vertical, Ø10mm/cabo de 35 mm²</t>
  </si>
  <si>
    <t>20.2.4</t>
  </si>
  <si>
    <t>Clips de aço galvanizado a fogo, Ø10mm</t>
  </si>
  <si>
    <t>20.3</t>
  </si>
  <si>
    <t>CABOS DE DESCIDAS</t>
  </si>
  <si>
    <t>20.3.1</t>
  </si>
  <si>
    <t>20.4</t>
  </si>
  <si>
    <t>ELETRODOS DE TERRA</t>
  </si>
  <si>
    <t>20.4.1</t>
  </si>
  <si>
    <t>20.4.2</t>
  </si>
  <si>
    <t>20.4.3</t>
  </si>
  <si>
    <t>Cordoalha de cobre nu , 50 mm²</t>
  </si>
  <si>
    <t>20.5</t>
  </si>
  <si>
    <t>CAIXA DE INSPEÇÃO</t>
  </si>
  <si>
    <t>Caixa de inspeção, PVC de 12", com tampa de aço galvanizado,conforme detalhe no projeto</t>
  </si>
  <si>
    <t>21.0</t>
  </si>
  <si>
    <t>SERVIÇOS DIVERSOS</t>
  </si>
  <si>
    <t>21.1</t>
  </si>
  <si>
    <t>Bancadas e balcões em granito Cinza Andorinha</t>
  </si>
  <si>
    <t>21.3</t>
  </si>
  <si>
    <t>Armários e escaninhos em granito Cinza Andorinha (A-01 ao  A-09)</t>
  </si>
  <si>
    <t>21.4</t>
  </si>
  <si>
    <t>Prateleiras em granito Cinza Andorinha</t>
  </si>
  <si>
    <t>21.8</t>
  </si>
  <si>
    <t>Acabamento de prateleiras de Cinza Andorinha</t>
  </si>
  <si>
    <t>21.10</t>
  </si>
  <si>
    <t>21.11</t>
  </si>
  <si>
    <t>Guarda-corpos metalico castelo d'água h=120cm</t>
  </si>
  <si>
    <t>21.12</t>
  </si>
  <si>
    <t>Escadas metálicas do castelo d'água com proteção</t>
  </si>
  <si>
    <t>21.13</t>
  </si>
  <si>
    <t>Plataforma metalica de transição das escadas do castelo d'água</t>
  </si>
  <si>
    <t>21.14</t>
  </si>
  <si>
    <t>Bancos retráteis para PNE</t>
  </si>
  <si>
    <t>21.15</t>
  </si>
  <si>
    <t>21.16</t>
  </si>
  <si>
    <t>21.18</t>
  </si>
  <si>
    <t>21.19</t>
  </si>
  <si>
    <t>Mastros para bandeiras</t>
  </si>
  <si>
    <t>21.21</t>
  </si>
  <si>
    <t>22.0</t>
  </si>
  <si>
    <t>SERVIÇOS FINAIS</t>
  </si>
  <si>
    <t>22.1</t>
  </si>
  <si>
    <t>SINAPI</t>
  </si>
  <si>
    <t xml:space="preserve"> 92884 </t>
  </si>
  <si>
    <t>FABRICAÇÃO, MONTAGEM E DESMONTAGEM DE FÔRMA PARA SAPATA, EM MADEIRA SERRADA, E=25 MM, 2 UTILIZAÇÕES. AF_06/2017</t>
  </si>
  <si>
    <t>ARMAÇÃO UTILIZANDO AÇO CA-25 DE 10,0 MM - MONTAGEM. AF_06/2022</t>
  </si>
  <si>
    <t>KG</t>
  </si>
  <si>
    <t>CONCRETO FCK = 25MPA, TRAÇO 1:2,3:2,7 (EM MASSA SECA DE CIMENTO/ AREIA MÉDIA/ BRITA 1) - PREPARO MECÂNICO COM BETONEIRA 600 L. AF_05/2021</t>
  </si>
  <si>
    <t>ESCAVAÇÃO MANUAL PARA BLOCO DE COROAMENTO OU SAPATA (INCLUINDO ESCAVAÇÃO PARA COLOCAÇÃO DE FÔRMAS). AF_06/2017</t>
  </si>
  <si>
    <t xml:space="preserve"> 4065 </t>
  </si>
  <si>
    <t>ORSE</t>
  </si>
  <si>
    <t>Divisoria Naval (painel com vidro), e=40mm, com perfis em aço - fornecimento e aplicação - Rev 02</t>
  </si>
  <si>
    <t xml:space="preserve"> 13034 </t>
  </si>
  <si>
    <t xml:space="preserve"> 8029 </t>
  </si>
  <si>
    <t xml:space="preserve"> 10976 </t>
  </si>
  <si>
    <t xml:space="preserve"> 11518 </t>
  </si>
  <si>
    <t xml:space="preserve"> C1999 </t>
  </si>
  <si>
    <t>SEINFRA</t>
  </si>
  <si>
    <t xml:space="preserve"> C1129 </t>
  </si>
  <si>
    <t xml:space="preserve"> 101738 </t>
  </si>
  <si>
    <t xml:space="preserve"> 96985 </t>
  </si>
  <si>
    <t xml:space="preserve"> 98111 </t>
  </si>
  <si>
    <t xml:space="preserve"> 96973 </t>
  </si>
  <si>
    <t xml:space="preserve"> C2066 </t>
  </si>
  <si>
    <t xml:space="preserve"> C4107 </t>
  </si>
  <si>
    <t xml:space="preserve"> 9534 </t>
  </si>
  <si>
    <t xml:space="preserve"> 10268 </t>
  </si>
  <si>
    <t xml:space="preserve"> 9538 </t>
  </si>
  <si>
    <t xml:space="preserve"> 89356 </t>
  </si>
  <si>
    <t xml:space="preserve"> 89357 </t>
  </si>
  <si>
    <t xml:space="preserve"> 89449 </t>
  </si>
  <si>
    <t xml:space="preserve"> 89383 </t>
  </si>
  <si>
    <t xml:space="preserve"> 89391 </t>
  </si>
  <si>
    <t xml:space="preserve"> 89616 </t>
  </si>
  <si>
    <t xml:space="preserve"> 89362 </t>
  </si>
  <si>
    <t xml:space="preserve"> 89367 </t>
  </si>
  <si>
    <t xml:space="preserve"> 89501 </t>
  </si>
  <si>
    <t xml:space="preserve"> 89379 </t>
  </si>
  <si>
    <t xml:space="preserve"> 89387 </t>
  </si>
  <si>
    <t xml:space="preserve"> 86900 </t>
  </si>
  <si>
    <t xml:space="preserve"> 100868 </t>
  </si>
  <si>
    <t>Barra de apoio para deficiente em ferro galvanizado de 11/2"", l = 80cm (bacia sanitária e mictório), inclusive parafusos de fixação e pintura"</t>
  </si>
  <si>
    <t xml:space="preserve"> 12128 </t>
  </si>
  <si>
    <t>Barra de apoio para deficiente em ferro galvanizado de 11/2"", l = 140cm (lavatório), inclusive parafusos de fixação e pintura"</t>
  </si>
  <si>
    <t>Bancos em concreto pré-moldado sem encosto 1,80m x 0,60m x 0,10m PÁTIO</t>
  </si>
  <si>
    <t>C1949</t>
  </si>
  <si>
    <t>und</t>
  </si>
  <si>
    <t xml:space="preserve"> 103689 </t>
  </si>
  <si>
    <t>M</t>
  </si>
  <si>
    <t>UN</t>
  </si>
  <si>
    <t>JANELAS DE FERRO</t>
  </si>
  <si>
    <t>Veneziana metálica circular com diamêtro de 120 cm (Castelo D'água)</t>
  </si>
  <si>
    <t xml:space="preserve"> 100702 </t>
  </si>
  <si>
    <t xml:space="preserve"> 102235 </t>
  </si>
  <si>
    <t>DIVISÓRIA FIXA EM VIDRO TEMPERADO 10 MM, SEM ABERTURA. AF_01/2021_PS</t>
  </si>
  <si>
    <t xml:space="preserve"> 1889 </t>
  </si>
  <si>
    <t>Espelho plano 4mm</t>
  </si>
  <si>
    <t xml:space="preserve"> 304 </t>
  </si>
  <si>
    <t xml:space="preserve"> 98557 </t>
  </si>
  <si>
    <t xml:space="preserve"> 3230 </t>
  </si>
  <si>
    <t xml:space="preserve"> 3231 </t>
  </si>
  <si>
    <t>Calha de concreto e alvenaria, revestida internamente, com grelha de concreto, seção 0,40 x 0,50 m</t>
  </si>
  <si>
    <t xml:space="preserve"> 102219 </t>
  </si>
  <si>
    <t xml:space="preserve"> 92701 </t>
  </si>
  <si>
    <t xml:space="preserve"> 2653 </t>
  </si>
  <si>
    <t xml:space="preserve"> 00007588 </t>
  </si>
  <si>
    <t xml:space="preserve"> 1511 </t>
  </si>
  <si>
    <t xml:space="preserve"> 1512 </t>
  </si>
  <si>
    <t>Suporte decorativo para extintores - REV 01/2022</t>
  </si>
  <si>
    <t xml:space="preserve"> C4567 </t>
  </si>
  <si>
    <t>BANDEJA MÓVEL, PADRÃO 19"</t>
  </si>
  <si>
    <t xml:space="preserve"> 11867 </t>
  </si>
  <si>
    <t xml:space="preserve"> 12895 </t>
  </si>
  <si>
    <t xml:space="preserve"> 12888 </t>
  </si>
  <si>
    <t xml:space="preserve"> 12137 </t>
  </si>
  <si>
    <t xml:space="preserve"> 12889 </t>
  </si>
  <si>
    <t xml:space="preserve"> 86943 </t>
  </si>
  <si>
    <t xml:space="preserve"> 95469 </t>
  </si>
  <si>
    <t xml:space="preserve"> 00000377 </t>
  </si>
  <si>
    <t xml:space="preserve"> 00011761 </t>
  </si>
  <si>
    <t xml:space="preserve"> 86872 </t>
  </si>
  <si>
    <t xml:space="preserve"> 86906 </t>
  </si>
  <si>
    <t xml:space="preserve"> 86916 </t>
  </si>
  <si>
    <t xml:space="preserve"> 86887 </t>
  </si>
  <si>
    <t xml:space="preserve"> 00001367 </t>
  </si>
  <si>
    <t xml:space="preserve"> 99635 </t>
  </si>
  <si>
    <t xml:space="preserve"> 102620 </t>
  </si>
  <si>
    <t xml:space="preserve"> 00011753 </t>
  </si>
  <si>
    <t xml:space="preserve"> C4825 </t>
  </si>
  <si>
    <t xml:space="preserve"> 7611 </t>
  </si>
  <si>
    <t xml:space="preserve"> 00011757 </t>
  </si>
  <si>
    <t xml:space="preserve"> 10180 </t>
  </si>
  <si>
    <t xml:space="preserve"> 10182 </t>
  </si>
  <si>
    <t xml:space="preserve"> 00001811 </t>
  </si>
  <si>
    <t xml:space="preserve"> C1354 </t>
  </si>
  <si>
    <t xml:space="preserve"> 90460 </t>
  </si>
  <si>
    <t xml:space="preserve"> 90462 </t>
  </si>
  <si>
    <t xml:space="preserve"> 00039131 </t>
  </si>
  <si>
    <t>Tê de redução NPT classe 300, roscável, diâmetro 3/4"x1/2"</t>
  </si>
  <si>
    <t xml:space="preserve"> 10471 </t>
  </si>
  <si>
    <t>Luva de redução FG NPT classe 300, roscável, diâmetro 3/4"x1/2"</t>
  </si>
  <si>
    <t>Luva de redução FG NPT classe 300, roscável, diâmetro 1/2"x1/4"</t>
  </si>
  <si>
    <t xml:space="preserve"> 92694 </t>
  </si>
  <si>
    <t xml:space="preserve"> 92692 </t>
  </si>
  <si>
    <t xml:space="preserve"> 97540 </t>
  </si>
  <si>
    <t xml:space="preserve"> 92905 </t>
  </si>
  <si>
    <t xml:space="preserve"> 92699 </t>
  </si>
  <si>
    <t xml:space="preserve"> 95249 </t>
  </si>
  <si>
    <t xml:space="preserve"> 7838 </t>
  </si>
  <si>
    <t xml:space="preserve"> 8708 </t>
  </si>
  <si>
    <t xml:space="preserve"> 7835 </t>
  </si>
  <si>
    <t xml:space="preserve"> 89984 </t>
  </si>
  <si>
    <t xml:space="preserve"> 8980 </t>
  </si>
  <si>
    <t xml:space="preserve"> 96989 </t>
  </si>
  <si>
    <t xml:space="preserve"> C3478 </t>
  </si>
  <si>
    <t>Barra de aço galvanizado, Ø10mm x 6,00m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</si>
  <si>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</si>
  <si>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</si>
  <si>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12681 </t>
  </si>
  <si>
    <t xml:space="preserve"> 4143 </t>
  </si>
  <si>
    <t xml:space="preserve"> 7904 </t>
  </si>
  <si>
    <t>Haste de aço revestida de camada de cobre, 200microns, no mínimo, Ø5/8" x 3,00m</t>
  </si>
  <si>
    <t xml:space="preserve"> 96974 </t>
  </si>
  <si>
    <t xml:space="preserve"> C4068 </t>
  </si>
  <si>
    <t xml:space="preserve"> 98685 </t>
  </si>
  <si>
    <t xml:space="preserve"> 11887 </t>
  </si>
  <si>
    <t>Guarda-corpo e Corrimão em tubo ferro galvanizado, alt=1,10m, com barras verticais  a cada 11cm (3/4") e barras horizontais (superior, intermediárias (duas) e inferior) de 1.1/2", inclusive curva de aço - Rev 02</t>
  </si>
  <si>
    <t xml:space="preserve"> 1873 </t>
  </si>
  <si>
    <t xml:space="preserve"> C2768 </t>
  </si>
  <si>
    <t xml:space="preserve"> 12371 </t>
  </si>
  <si>
    <t xml:space="preserve"> C4642 </t>
  </si>
  <si>
    <t>cj</t>
  </si>
  <si>
    <t xml:space="preserve"> 12857 </t>
  </si>
  <si>
    <t xml:space="preserve"> C0864 </t>
  </si>
  <si>
    <t xml:space="preserve"> 74073/001 </t>
  </si>
  <si>
    <t>ALCAPAO EM FERRO 60X60CM, INCLUSO FERRAGENS</t>
  </si>
  <si>
    <t xml:space="preserve"> 9537 </t>
  </si>
  <si>
    <t>LIMPEZA FINAL DA OBRA</t>
  </si>
  <si>
    <t xml:space="preserve"> C2062 </t>
  </si>
  <si>
    <t xml:space="preserve"> 101881 </t>
  </si>
  <si>
    <t xml:space="preserve"> 101563 </t>
  </si>
  <si>
    <t xml:space="preserve"> 101564 </t>
  </si>
  <si>
    <t xml:space="preserve"> 95778 </t>
  </si>
  <si>
    <t xml:space="preserve"> Arandela completa com uma lâmpada incandescente de 60W comandada por dimmer.</t>
  </si>
  <si>
    <t xml:space="preserve"> Luminária de sobrepor completa com 2 lâmpadas fluorescentes tubulares de 32W com reator eletrônico duplo</t>
  </si>
  <si>
    <t xml:space="preserve"> 98302 </t>
  </si>
  <si>
    <t xml:space="preserve"> 11127 </t>
  </si>
  <si>
    <t xml:space="preserve"> 520 </t>
  </si>
  <si>
    <t xml:space="preserve"> 11229 </t>
  </si>
  <si>
    <t xml:space="preserve"> 11214 </t>
  </si>
  <si>
    <t xml:space="preserve"> 3886 </t>
  </si>
  <si>
    <t xml:space="preserve"> 100557 </t>
  </si>
  <si>
    <t xml:space="preserve"> 14254 </t>
  </si>
  <si>
    <t xml:space="preserve"> 00002501 </t>
  </si>
  <si>
    <t xml:space="preserve"> 00002504 </t>
  </si>
  <si>
    <t xml:space="preserve"> 00039248 </t>
  </si>
  <si>
    <t xml:space="preserve"> 00000400 </t>
  </si>
  <si>
    <t xml:space="preserve"> 8212 </t>
  </si>
  <si>
    <t xml:space="preserve"> 00004376 </t>
  </si>
  <si>
    <t xml:space="preserve"> 9831 </t>
  </si>
  <si>
    <t xml:space="preserve"> 9832 </t>
  </si>
  <si>
    <t xml:space="preserve"> 9816 </t>
  </si>
  <si>
    <t xml:space="preserve"> C4535 </t>
  </si>
  <si>
    <t xml:space="preserve"> 7877 </t>
  </si>
  <si>
    <t xml:space="preserve"> 10281 </t>
  </si>
  <si>
    <t xml:space="preserve"> 8113 </t>
  </si>
  <si>
    <t xml:space="preserve"> 4011 </t>
  </si>
  <si>
    <t xml:space="preserve"> 8500 </t>
  </si>
  <si>
    <t xml:space="preserve"> 7820 </t>
  </si>
  <si>
    <t xml:space="preserve"> 717 </t>
  </si>
  <si>
    <t xml:space="preserve"> 8351 </t>
  </si>
  <si>
    <t xml:space="preserve"> 12494 </t>
  </si>
  <si>
    <t xml:space="preserve"> 7879 </t>
  </si>
  <si>
    <t xml:space="preserve"> 12567 </t>
  </si>
  <si>
    <t xml:space="preserve"> 7684 </t>
  </si>
  <si>
    <t xml:space="preserve"> 11816 </t>
  </si>
  <si>
    <t xml:space="preserve"> 13694 </t>
  </si>
  <si>
    <t xml:space="preserve"> 12964 </t>
  </si>
  <si>
    <t xml:space="preserve"> 13698 </t>
  </si>
  <si>
    <t xml:space="preserve"> 13696 </t>
  </si>
  <si>
    <t xml:space="preserve"> 13699 </t>
  </si>
  <si>
    <t xml:space="preserve"> I10272 </t>
  </si>
  <si>
    <t xml:space="preserve"> 100434 </t>
  </si>
  <si>
    <t xml:space="preserve"> 89708 </t>
  </si>
  <si>
    <t>TC Nº</t>
  </si>
  <si>
    <t>PLANILHA ORÇAMENTÁRIA DA NOVA LICITAÇÃO</t>
  </si>
  <si>
    <t>PREFEITURA MUNICIPAL DE PINHEIRO / MA</t>
  </si>
  <si>
    <t>OBRA: CONCLUSÃO DE CONSTRUÇÃO DE CRECHE PROINFÂNCIA TIPO "B" PADRÃO FNDE</t>
  </si>
  <si>
    <t>2704 / 2012</t>
  </si>
  <si>
    <t>SUBTOTAL</t>
  </si>
  <si>
    <t xml:space="preserve"> 100758 </t>
  </si>
  <si>
    <t xml:space="preserve"> C4798 </t>
  </si>
  <si>
    <t xml:space="preserve"> C4948 </t>
  </si>
  <si>
    <t xml:space="preserve"> 91967 </t>
  </si>
  <si>
    <t xml:space="preserve"> 91959 </t>
  </si>
  <si>
    <t xml:space="preserve"> 00039351 </t>
  </si>
  <si>
    <t xml:space="preserve"> 12961 </t>
  </si>
  <si>
    <t xml:space="preserve"> 104050 </t>
  </si>
  <si>
    <t xml:space="preserve"> 00000829 </t>
  </si>
  <si>
    <t xml:space="preserve"> 00000813 </t>
  </si>
  <si>
    <t xml:space="preserve"> 00007139 </t>
  </si>
  <si>
    <t xml:space="preserve"> 00007140 </t>
  </si>
  <si>
    <t xml:space="preserve"> 89862 </t>
  </si>
  <si>
    <t xml:space="preserve"> 89860 </t>
  </si>
  <si>
    <t xml:space="preserve"> 7752 </t>
  </si>
  <si>
    <t xml:space="preserve"> 00009839 </t>
  </si>
  <si>
    <t xml:space="preserve"> 00020150 </t>
  </si>
  <si>
    <t xml:space="preserve"> 14.1 </t>
  </si>
  <si>
    <t xml:space="preserve"> 14.1.1 </t>
  </si>
  <si>
    <t xml:space="preserve"> 14.1.1.1 </t>
  </si>
  <si>
    <t xml:space="preserve"> 14.1.1.2 </t>
  </si>
  <si>
    <t xml:space="preserve"> 14.1.1.3 </t>
  </si>
  <si>
    <t xml:space="preserve"> 14.2.1 </t>
  </si>
  <si>
    <t xml:space="preserve"> 14.2.2 </t>
  </si>
  <si>
    <t xml:space="preserve"> 14.2.3 </t>
  </si>
  <si>
    <t xml:space="preserve"> 14.2.4 </t>
  </si>
  <si>
    <t xml:space="preserve"> 14.3.1 </t>
  </si>
  <si>
    <t xml:space="preserve"> 14.3.2 </t>
  </si>
  <si>
    <t xml:space="preserve"> 14.4.1 </t>
  </si>
  <si>
    <t xml:space="preserve"> 14.4.2 </t>
  </si>
  <si>
    <t xml:space="preserve"> 14.4.3 </t>
  </si>
  <si>
    <t xml:space="preserve"> 14.5.1 </t>
  </si>
  <si>
    <t xml:space="preserve"> 14.5.2 </t>
  </si>
  <si>
    <t xml:space="preserve"> 14.6.1 </t>
  </si>
  <si>
    <t xml:space="preserve"> 14.6.2 </t>
  </si>
  <si>
    <t xml:space="preserve"> 14.0</t>
  </si>
  <si>
    <t>LOCALIZAÇÃO: ÁREA EDVALDO MORAES, SEDE DO MUNICÍPIO</t>
  </si>
  <si>
    <t>13.1.1</t>
  </si>
  <si>
    <t>13.1.2</t>
  </si>
  <si>
    <t>13.1.4</t>
  </si>
  <si>
    <t>13.1.5</t>
  </si>
  <si>
    <t>13.3</t>
  </si>
  <si>
    <t>13.3.1</t>
  </si>
  <si>
    <t>13.3.2</t>
  </si>
  <si>
    <t>13.3.3</t>
  </si>
  <si>
    <t>13.4</t>
  </si>
  <si>
    <t>13.4.1</t>
  </si>
  <si>
    <t>13.4.2</t>
  </si>
  <si>
    <t>13.4.3</t>
  </si>
  <si>
    <t>13.5</t>
  </si>
  <si>
    <t>13.5.1</t>
  </si>
  <si>
    <t>13.5.1.1</t>
  </si>
  <si>
    <t>13.5.1.2</t>
  </si>
  <si>
    <t>13.5.1.3</t>
  </si>
  <si>
    <t>13.5.1.4</t>
  </si>
  <si>
    <t>13.5.1.5</t>
  </si>
  <si>
    <t>13.5.1.6</t>
  </si>
  <si>
    <t>13.5.1.7</t>
  </si>
  <si>
    <t>13.5.2</t>
  </si>
  <si>
    <t>13.5.2.1</t>
  </si>
  <si>
    <t>13.5.2.2</t>
  </si>
  <si>
    <t>13.5.3</t>
  </si>
  <si>
    <t>13.5.3.1</t>
  </si>
  <si>
    <t>13.5.3.2</t>
  </si>
  <si>
    <t>13.5.3.3</t>
  </si>
  <si>
    <t>13.5.3.4</t>
  </si>
  <si>
    <t>13.5.4</t>
  </si>
  <si>
    <t>13.5.4.1</t>
  </si>
  <si>
    <t>13.5.4.2</t>
  </si>
  <si>
    <t>13.5.5</t>
  </si>
  <si>
    <t>13.5.5.1</t>
  </si>
  <si>
    <t>13.5.5.2</t>
  </si>
  <si>
    <t>13.5.5.3</t>
  </si>
  <si>
    <t>13.5.5.4</t>
  </si>
  <si>
    <t>13.5.5.5</t>
  </si>
  <si>
    <t>13.5.5.6</t>
  </si>
  <si>
    <t>13.5.5.7</t>
  </si>
  <si>
    <t>13.5.5.8</t>
  </si>
  <si>
    <t>13.5.6</t>
  </si>
  <si>
    <t>13.5.6.1</t>
  </si>
  <si>
    <t>13.5.6.2</t>
  </si>
  <si>
    <t>13.5.6.3</t>
  </si>
  <si>
    <t>13.5.6.4</t>
  </si>
  <si>
    <t>13.5.6.5</t>
  </si>
  <si>
    <t>13.5.6.6</t>
  </si>
  <si>
    <t>13.5.6.7</t>
  </si>
  <si>
    <t>13.5.6.8</t>
  </si>
  <si>
    <t>13.5.6.6.1</t>
  </si>
  <si>
    <t>13.5.6.6.2</t>
  </si>
  <si>
    <t>13.5.6.6.3</t>
  </si>
  <si>
    <t>13.5.6.6.4</t>
  </si>
  <si>
    <t>13.5.6.6.5</t>
  </si>
  <si>
    <t>13.5.6.6.6</t>
  </si>
  <si>
    <t>13.5.6.6.7</t>
  </si>
  <si>
    <t>13.5.6.6.8</t>
  </si>
  <si>
    <t>13.5.6.6.9</t>
  </si>
  <si>
    <t>13.5.6.6.10</t>
  </si>
  <si>
    <t>13.5.6.6.11</t>
  </si>
  <si>
    <t>13.5.6.6.12</t>
  </si>
  <si>
    <t>13.5.6.6.13</t>
  </si>
  <si>
    <t>13.5.6.6.14</t>
  </si>
  <si>
    <t>13.5.6.6.15</t>
  </si>
  <si>
    <t>13.5.6.7.1</t>
  </si>
  <si>
    <t>13.5.6.7.2</t>
  </si>
  <si>
    <t>13.5.6.7.3</t>
  </si>
  <si>
    <t>13.5.6.7.4</t>
  </si>
  <si>
    <t>13.5.6.7.5</t>
  </si>
  <si>
    <t>13.5.6.7.6</t>
  </si>
  <si>
    <t>13.5.6.7.7</t>
  </si>
  <si>
    <t>13.5.6.8.1</t>
  </si>
  <si>
    <t xml:space="preserve"> 14.1.2 </t>
  </si>
  <si>
    <t xml:space="preserve"> 14.1.3 </t>
  </si>
  <si>
    <t xml:space="preserve"> 14.1.4 </t>
  </si>
  <si>
    <t xml:space="preserve"> 14.1.5 </t>
  </si>
  <si>
    <t xml:space="preserve"> 14.1.6 </t>
  </si>
  <si>
    <t>14.2</t>
  </si>
  <si>
    <t>14.2.1</t>
  </si>
  <si>
    <t>14.2.2</t>
  </si>
  <si>
    <t>14.2.1.1</t>
  </si>
  <si>
    <t>14.2.1.2</t>
  </si>
  <si>
    <t>14.2.2.1</t>
  </si>
  <si>
    <t>14.2.3</t>
  </si>
  <si>
    <t>14.2.3.1</t>
  </si>
  <si>
    <t>14.2.3.2</t>
  </si>
  <si>
    <t>LAJES PRÉ-MOLDADAS</t>
  </si>
  <si>
    <t xml:space="preserve"> C4420 </t>
  </si>
  <si>
    <t>Lajes Pré Fabricadas: fornecimento,  montagem e escoramento</t>
  </si>
  <si>
    <t xml:space="preserve"> 92770 </t>
  </si>
  <si>
    <t>ARMAÇÃO DE LAJE DE ESTRUTURA CONVENCIONAL DE CONCRETO ARMADO UTILIZANDO AÇO CA-50 DE 8,0 MM - MONTAGEM. AF_06/2022</t>
  </si>
  <si>
    <t xml:space="preserve"> 94971 </t>
  </si>
  <si>
    <t>Concreto 25 Mpa</t>
  </si>
  <si>
    <t>3.2</t>
  </si>
  <si>
    <t>3.2.1</t>
  </si>
  <si>
    <t>3.2.2</t>
  </si>
  <si>
    <t>3.2.3</t>
  </si>
  <si>
    <t>DESCRIÇÃO DOS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</si>
</sst>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%"/>
  </numFmts>
  <fonts count="24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b/>
      <sz val="13"/>
      <color rgb="FFC00000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000000"/>
      <name val="Arial"/>
      <family val="2"/>
    </font>
    <font>
      <sz val="13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Calibri "/>
    </font>
    <font>
      <sz val="13"/>
      <color rgb="FF000000"/>
      <name val="Arial"/>
      <family val="2"/>
    </font>
    <font>
      <sz val="13"/>
      <name val="Arial"/>
      <family val="2"/>
    </font>
    <font>
      <sz val="13"/>
      <color theme="1"/>
      <name val="Calibri "/>
    </font>
    <font>
      <sz val="13"/>
      <name val="Calibri "/>
    </font>
    <font>
      <sz val="8"/>
      <name val="Calibri"/>
      <family val="2"/>
      <scheme val="minor"/>
    </font>
    <font>
      <b/>
      <sz val="13"/>
      <color theme="1"/>
      <name val="Arial"/>
      <family val="2"/>
    </font>
    <font>
      <b/>
      <sz val="12"/>
      <color rgb="FFFF0000"/>
      <name val="Arial"/>
      <family val="2"/>
    </font>
    <font>
      <sz val="10"/>
      <color rgb="FF000000"/>
      <name val="Arial"/>
      <family val="1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color rgb="FFC00000"/>
      <name val="Arial"/>
      <family val="2"/>
    </font>
    <font>
      <b/>
      <sz val="15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/>
    <xf numFmtId="0" fontId="4" fillId="2" borderId="4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Font="1" applyFill="1" applyBorder="1"/>
    <xf numFmtId="0" fontId="5" fillId="0" borderId="1" xfId="0" applyFont="1" applyBorder="1"/>
    <xf numFmtId="0" fontId="1" fillId="0" borderId="25" xfId="0" applyFont="1" applyBorder="1" applyAlignment="1">
      <alignment horizontal="center"/>
    </xf>
    <xf numFmtId="0" fontId="0" fillId="0" borderId="1" xfId="0" applyBorder="1"/>
    <xf numFmtId="0" fontId="0" fillId="0" borderId="16" xfId="0" applyBorder="1"/>
    <xf numFmtId="0" fontId="1" fillId="0" borderId="26" xfId="0" applyFont="1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3" borderId="4" xfId="0" applyFill="1" applyBorder="1"/>
    <xf numFmtId="4" fontId="19" fillId="3" borderId="4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10" fontId="19" fillId="3" borderId="8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2" fillId="2" borderId="1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/>
    <xf numFmtId="0" fontId="6" fillId="0" borderId="4" xfId="0" applyFont="1" applyBorder="1" applyAlignment="1">
      <alignment vertical="center" wrapText="1"/>
    </xf>
    <xf numFmtId="0" fontId="7" fillId="0" borderId="8" xfId="0" applyFont="1" applyBorder="1"/>
    <xf numFmtId="0" fontId="7" fillId="0" borderId="1" xfId="0" applyFont="1" applyBorder="1"/>
    <xf numFmtId="0" fontId="7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17" fillId="0" borderId="29" xfId="0" applyFont="1" applyBorder="1" applyAlignment="1">
      <alignment horizontal="right" vertical="top" wrapText="1"/>
    </xf>
    <xf numFmtId="0" fontId="10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0" fontId="15" fillId="0" borderId="1" xfId="0" applyFont="1" applyBorder="1"/>
    <xf numFmtId="0" fontId="15" fillId="0" borderId="0" xfId="0" applyFont="1"/>
    <xf numFmtId="4" fontId="11" fillId="0" borderId="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/>
    </xf>
    <xf numFmtId="0" fontId="22" fillId="0" borderId="4" xfId="0" applyFont="1" applyBorder="1" applyAlignment="1">
      <alignment vertical="center" wrapText="1"/>
    </xf>
    <xf numFmtId="0" fontId="22" fillId="0" borderId="4" xfId="0" applyFont="1" applyBorder="1" applyAlignment="1" applyProtection="1">
      <alignment vertical="center" wrapText="1"/>
      <protection locked="0"/>
    </xf>
    <xf numFmtId="0" fontId="22" fillId="0" borderId="4" xfId="0" applyFont="1" applyBorder="1" applyAlignment="1" applyProtection="1">
      <alignment horizontal="center" vertical="center" wrapText="1"/>
      <protection locked="0"/>
    </xf>
    <xf numFmtId="4" fontId="22" fillId="0" borderId="4" xfId="0" applyNumberFormat="1" applyFont="1" applyBorder="1" applyAlignment="1">
      <alignment horizontal="center" vertical="center" wrapText="1"/>
    </xf>
    <xf numFmtId="0" fontId="23" fillId="0" borderId="1" xfId="0" applyFont="1" applyBorder="1"/>
    <xf numFmtId="0" fontId="23" fillId="0" borderId="0" xfId="0" applyFont="1"/>
    <xf numFmtId="164" fontId="11" fillId="0" borderId="8" xfId="0" applyNumberFormat="1" applyFont="1" applyBorder="1" applyAlignment="1">
      <alignment horizontal="center" vertical="center"/>
    </xf>
    <xf numFmtId="164" fontId="22" fillId="0" borderId="17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/>
    <xf numFmtId="164" fontId="4" fillId="0" borderId="8" xfId="0" applyNumberFormat="1" applyFont="1" applyBorder="1" applyAlignment="1">
      <alignment horizontal="center" vertical="center"/>
    </xf>
    <xf numFmtId="164" fontId="9" fillId="0" borderId="24" xfId="0" applyNumberFormat="1" applyFont="1" applyBorder="1" applyAlignment="1">
      <alignment horizontal="center" vertical="center"/>
    </xf>
    <xf numFmtId="43" fontId="15" fillId="0" borderId="1" xfId="1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0" fillId="2" borderId="18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/>
    </xf>
    <xf numFmtId="0" fontId="4" fillId="2" borderId="2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391888</xdr:colOff>
      <xdr:row>1</xdr:row>
      <xdr:rowOff>21771</xdr:rowOff>
    </xdr:from>
    <xdr:to>
      <xdr:col>9</xdr:col>
      <xdr:colOff>849087</xdr:colOff>
      <xdr:row>5</xdr:row>
      <xdr:rowOff>205680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70F635B-43DD-4222-BD62-E80BBC7D17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4138368" y="334191"/>
          <a:ext cx="3649979" cy="1707910"/>
        </a:xfrm>
        <a:prstGeom prst="rect">
          <a:avLst/>
        </a:prstGeom>
      </xdr:spPr>
    </xdr:pic>
    <xdr:clientData/>
  </xdr:twoCellAnchor>
  <xdr:twoCellAnchor editAs="oneCell">
    <xdr:from>
      <xdr:col>0</xdr:col>
      <xdr:colOff>65314</xdr:colOff>
      <xdr:row>0</xdr:row>
      <xdr:rowOff>250372</xdr:rowOff>
    </xdr:from>
    <xdr:to>
      <xdr:col>2</xdr:col>
      <xdr:colOff>1025919</xdr:colOff>
      <xdr:row>5</xdr:row>
      <xdr:rowOff>119742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31A18D36-DD9A-4B31-A2FC-F28E09737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65314" y="250372"/>
          <a:ext cx="3115976" cy="1447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1018907</xdr:colOff>
      <xdr:row>348</xdr:row>
      <xdr:rowOff>163287</xdr:rowOff>
    </xdr:from>
    <xdr:to>
      <xdr:col>6</xdr:col>
      <xdr:colOff>740228</xdr:colOff>
      <xdr:row>356</xdr:row>
      <xdr:rowOff>141484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D5CAB96-2FD8-404E-D9D6-431E0F63225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155"/>
        <a:stretch>
          <a:fillRect/>
        </a:stretch>
      </xdr:blipFill>
      <xdr:spPr bwMode="auto">
        <a:xfrm>
          <a:off x="4251964" y="120515744"/>
          <a:ext cx="8800007" cy="16545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L364"/>
  <sheetViews>
    <sheetView tabSelected="1" view="pageBreakPreview" zoomScale="70" zoomScaleNormal="70" zoomScaleSheetLayoutView="70" workbookViewId="0">
      <selection activeCell="L11" sqref="L11"/>
    </sheetView>
  </sheetViews>
  <sheetFormatPr defaultRowHeight="15"/>
  <cols>
    <col min="1" max="1" width="15.7109375" style="1" customWidth="1"/>
    <col min="2" max="3" width="15.7109375" customWidth="1"/>
    <col min="4" max="4" width="90.7109375" customWidth="1"/>
    <col min="5" max="8" width="20.7109375" customWidth="1"/>
    <col min="9" max="9" width="25.7109375" customWidth="1"/>
    <col min="10" max="10" width="15.7109375" customWidth="1"/>
  </cols>
  <sheetData>
    <row r="1" spans="1:11" s="4" customFormat="1" ht="25.15" customHeight="1">
      <c r="A1" s="68"/>
      <c r="B1" s="69"/>
      <c r="C1" s="69"/>
      <c r="D1" s="74" t="s">
        <v>676</v>
      </c>
      <c r="E1" s="75"/>
      <c r="F1" s="75"/>
      <c r="G1" s="76"/>
      <c r="H1" s="80"/>
      <c r="I1" s="81"/>
      <c r="J1" s="82"/>
      <c r="K1" s="5"/>
    </row>
    <row r="2" spans="1:11" s="4" customFormat="1" ht="25.15" customHeight="1">
      <c r="A2" s="70"/>
      <c r="B2" s="71"/>
      <c r="C2" s="71"/>
      <c r="D2" s="77"/>
      <c r="E2" s="78"/>
      <c r="F2" s="78"/>
      <c r="G2" s="79"/>
      <c r="H2" s="83"/>
      <c r="I2" s="84"/>
      <c r="J2" s="85"/>
      <c r="K2" s="5"/>
    </row>
    <row r="3" spans="1:11" s="2" customFormat="1" ht="19.899999999999999" customHeight="1">
      <c r="A3" s="70"/>
      <c r="B3" s="71"/>
      <c r="C3" s="71"/>
      <c r="D3" s="89" t="s">
        <v>677</v>
      </c>
      <c r="E3" s="90"/>
      <c r="F3" s="91"/>
      <c r="G3" s="3" t="s">
        <v>2</v>
      </c>
      <c r="H3" s="83"/>
      <c r="I3" s="84"/>
      <c r="J3" s="85"/>
      <c r="K3" s="18"/>
    </row>
    <row r="4" spans="1:11" s="2" customFormat="1" ht="19.899999999999999" customHeight="1">
      <c r="A4" s="70"/>
      <c r="B4" s="71"/>
      <c r="C4" s="71"/>
      <c r="D4" s="92"/>
      <c r="E4" s="93"/>
      <c r="F4" s="94"/>
      <c r="G4" s="3">
        <v>25137</v>
      </c>
      <c r="H4" s="83"/>
      <c r="I4" s="84"/>
      <c r="J4" s="85"/>
      <c r="K4" s="18"/>
    </row>
    <row r="5" spans="1:11" s="2" customFormat="1" ht="34.9" customHeight="1">
      <c r="A5" s="70"/>
      <c r="B5" s="71"/>
      <c r="C5" s="71"/>
      <c r="D5" s="95" t="s">
        <v>716</v>
      </c>
      <c r="E5" s="96"/>
      <c r="F5" s="97"/>
      <c r="G5" s="3" t="s">
        <v>674</v>
      </c>
      <c r="H5" s="83"/>
      <c r="I5" s="84"/>
      <c r="J5" s="85"/>
      <c r="K5" s="18"/>
    </row>
    <row r="6" spans="1:11" s="2" customFormat="1" ht="34.9" customHeight="1">
      <c r="A6" s="72"/>
      <c r="B6" s="73"/>
      <c r="C6" s="73"/>
      <c r="D6" s="98" t="s">
        <v>675</v>
      </c>
      <c r="E6" s="98"/>
      <c r="F6" s="98"/>
      <c r="G6" s="3" t="s">
        <v>678</v>
      </c>
      <c r="H6" s="86"/>
      <c r="I6" s="87"/>
      <c r="J6" s="88"/>
      <c r="K6" s="18"/>
    </row>
    <row r="7" spans="1:11" s="4" customFormat="1" ht="25.15" customHeight="1">
      <c r="A7" s="99" t="s">
        <v>0</v>
      </c>
      <c r="B7" s="101" t="s">
        <v>3</v>
      </c>
      <c r="C7" s="101" t="s">
        <v>4</v>
      </c>
      <c r="D7" s="101" t="s">
        <v>815</v>
      </c>
      <c r="E7" s="104" t="s">
        <v>1</v>
      </c>
      <c r="F7" s="101" t="s">
        <v>5</v>
      </c>
      <c r="G7" s="105" t="s">
        <v>21</v>
      </c>
      <c r="H7" s="105" t="s">
        <v>22</v>
      </c>
      <c r="I7" s="98" t="s">
        <v>23</v>
      </c>
      <c r="J7" s="103" t="s">
        <v>24</v>
      </c>
      <c r="K7" s="5"/>
    </row>
    <row r="8" spans="1:11" s="4" customFormat="1" ht="25.15" customHeight="1">
      <c r="A8" s="99"/>
      <c r="B8" s="102"/>
      <c r="C8" s="102"/>
      <c r="D8" s="102"/>
      <c r="E8" s="104"/>
      <c r="F8" s="102"/>
      <c r="G8" s="105"/>
      <c r="H8" s="105"/>
      <c r="I8" s="98"/>
      <c r="J8" s="103"/>
      <c r="K8" s="5"/>
    </row>
    <row r="9" spans="1:11" s="24" customFormat="1" ht="30" customHeight="1">
      <c r="A9" s="19" t="s">
        <v>10</v>
      </c>
      <c r="B9" s="20"/>
      <c r="C9" s="20"/>
      <c r="D9" s="21" t="s">
        <v>70</v>
      </c>
      <c r="E9" s="21"/>
      <c r="F9" s="20"/>
      <c r="G9" s="20"/>
      <c r="H9" s="20"/>
      <c r="I9" s="20"/>
      <c r="J9" s="22"/>
      <c r="K9" s="23"/>
    </row>
    <row r="10" spans="1:11" s="32" customFormat="1" ht="25.15" customHeight="1">
      <c r="A10" s="25" t="s">
        <v>71</v>
      </c>
      <c r="B10" s="26" t="s">
        <v>537</v>
      </c>
      <c r="C10" s="27" t="s">
        <v>492</v>
      </c>
      <c r="D10" s="28" t="s">
        <v>72</v>
      </c>
      <c r="E10" s="29" t="s">
        <v>25</v>
      </c>
      <c r="F10" s="30">
        <v>6</v>
      </c>
      <c r="G10" s="31">
        <v>468.31</v>
      </c>
      <c r="H10" s="31">
        <v>585.38</v>
      </c>
      <c r="I10" s="31">
        <f t="shared" ref="I10" si="0">H10*F10</f>
        <v>3512.2799999999997</v>
      </c>
      <c r="J10" s="62">
        <f>I10/$I$346</f>
        <v>3.4454075113120215E-3</v>
      </c>
      <c r="K10" s="6"/>
    </row>
    <row r="11" spans="1:11" s="61" customFormat="1" ht="30" customHeight="1">
      <c r="A11" s="54"/>
      <c r="B11" s="55"/>
      <c r="C11" s="55"/>
      <c r="D11" s="56" t="s">
        <v>679</v>
      </c>
      <c r="E11" s="57"/>
      <c r="F11" s="58"/>
      <c r="G11" s="55"/>
      <c r="H11" s="55"/>
      <c r="I11" s="59">
        <f>SUM(I10:I10)</f>
        <v>3512.2799999999997</v>
      </c>
      <c r="J11" s="63">
        <f>SUM(J10:J10)</f>
        <v>3.4454075113120215E-3</v>
      </c>
      <c r="K11" s="60"/>
    </row>
    <row r="12" spans="1:11" s="24" customFormat="1" ht="30" customHeight="1">
      <c r="A12" s="19" t="s">
        <v>9</v>
      </c>
      <c r="B12" s="20"/>
      <c r="C12" s="20"/>
      <c r="D12" s="21" t="s">
        <v>73</v>
      </c>
      <c r="E12" s="21"/>
      <c r="F12" s="20"/>
      <c r="G12" s="20"/>
      <c r="H12" s="20"/>
      <c r="I12" s="20"/>
      <c r="J12" s="64"/>
      <c r="K12" s="23"/>
    </row>
    <row r="13" spans="1:11" s="24" customFormat="1" ht="19.899999999999999" customHeight="1">
      <c r="A13" s="19" t="s">
        <v>74</v>
      </c>
      <c r="B13" s="20"/>
      <c r="C13" s="20"/>
      <c r="D13" s="21" t="s">
        <v>78</v>
      </c>
      <c r="E13" s="21"/>
      <c r="F13" s="20"/>
      <c r="G13" s="20"/>
      <c r="H13" s="20"/>
      <c r="I13" s="20"/>
      <c r="J13" s="64"/>
      <c r="K13" s="23"/>
    </row>
    <row r="14" spans="1:11" s="32" customFormat="1" ht="49.9" customHeight="1">
      <c r="A14" s="25" t="s">
        <v>75</v>
      </c>
      <c r="B14" s="26">
        <v>96558</v>
      </c>
      <c r="C14" s="27" t="s">
        <v>492</v>
      </c>
      <c r="D14" s="28" t="s">
        <v>497</v>
      </c>
      <c r="E14" s="29" t="s">
        <v>26</v>
      </c>
      <c r="F14" s="30">
        <v>6.16</v>
      </c>
      <c r="G14" s="31">
        <v>876.82</v>
      </c>
      <c r="H14" s="31">
        <v>1096.02</v>
      </c>
      <c r="I14" s="31">
        <f t="shared" ref="I14:I16" si="1">H14*F14</f>
        <v>6751.4831999999997</v>
      </c>
      <c r="J14" s="62">
        <f>I14/$I$346</f>
        <v>6.6229375020718517E-3</v>
      </c>
      <c r="K14" s="6"/>
    </row>
    <row r="15" spans="1:11" s="32" customFormat="1" ht="25.15" customHeight="1">
      <c r="A15" s="25" t="s">
        <v>76</v>
      </c>
      <c r="B15" s="26" t="s">
        <v>493</v>
      </c>
      <c r="C15" s="27" t="s">
        <v>492</v>
      </c>
      <c r="D15" s="28" t="s">
        <v>495</v>
      </c>
      <c r="E15" s="29" t="s">
        <v>496</v>
      </c>
      <c r="F15" s="30">
        <v>296</v>
      </c>
      <c r="G15" s="31">
        <v>13.3</v>
      </c>
      <c r="H15" s="31">
        <v>16.62</v>
      </c>
      <c r="I15" s="31">
        <f t="shared" si="1"/>
        <v>4919.5200000000004</v>
      </c>
      <c r="J15" s="62">
        <f>I15/$I$346</f>
        <v>4.8258541915934148E-3</v>
      </c>
      <c r="K15" s="6"/>
    </row>
    <row r="16" spans="1:11" s="32" customFormat="1" ht="49.9" customHeight="1">
      <c r="A16" s="25" t="s">
        <v>77</v>
      </c>
      <c r="B16" s="26">
        <v>96523</v>
      </c>
      <c r="C16" s="27" t="s">
        <v>492</v>
      </c>
      <c r="D16" s="28" t="s">
        <v>498</v>
      </c>
      <c r="E16" s="29" t="s">
        <v>26</v>
      </c>
      <c r="F16" s="30">
        <v>88</v>
      </c>
      <c r="G16" s="31">
        <v>100.78</v>
      </c>
      <c r="H16" s="31">
        <v>125.97</v>
      </c>
      <c r="I16" s="31">
        <f t="shared" si="1"/>
        <v>11085.36</v>
      </c>
      <c r="J16" s="62">
        <f>I16/$I$346</f>
        <v>1.0874298919675491E-2</v>
      </c>
      <c r="K16" s="6"/>
    </row>
    <row r="17" spans="1:11" s="61" customFormat="1" ht="30" customHeight="1">
      <c r="A17" s="54"/>
      <c r="B17" s="55"/>
      <c r="C17" s="55"/>
      <c r="D17" s="56" t="s">
        <v>679</v>
      </c>
      <c r="E17" s="57"/>
      <c r="F17" s="58"/>
      <c r="G17" s="55"/>
      <c r="H17" s="55"/>
      <c r="I17" s="59">
        <f>SUM(I13:I16)</f>
        <v>22756.3632</v>
      </c>
      <c r="J17" s="63">
        <f>SUM(J13:J16)</f>
        <v>2.2323090613340757E-2</v>
      </c>
      <c r="K17" s="60"/>
    </row>
    <row r="18" spans="1:11" s="24" customFormat="1" ht="30" customHeight="1">
      <c r="A18" s="19" t="s">
        <v>8</v>
      </c>
      <c r="B18" s="20"/>
      <c r="C18" s="20"/>
      <c r="D18" s="21" t="s">
        <v>79</v>
      </c>
      <c r="E18" s="21"/>
      <c r="F18" s="20"/>
      <c r="G18" s="20"/>
      <c r="H18" s="20"/>
      <c r="I18" s="20"/>
      <c r="J18" s="64"/>
      <c r="K18" s="23"/>
    </row>
    <row r="19" spans="1:11" s="24" customFormat="1" ht="19.899999999999999" customHeight="1">
      <c r="A19" s="19" t="s">
        <v>80</v>
      </c>
      <c r="B19" s="20"/>
      <c r="C19" s="20"/>
      <c r="D19" s="21" t="s">
        <v>83</v>
      </c>
      <c r="E19" s="21"/>
      <c r="F19" s="20"/>
      <c r="G19" s="20"/>
      <c r="H19" s="20"/>
      <c r="I19" s="20"/>
      <c r="J19" s="64"/>
      <c r="K19" s="23"/>
    </row>
    <row r="20" spans="1:11" s="32" customFormat="1" ht="49.9" customHeight="1">
      <c r="A20" s="25" t="s">
        <v>81</v>
      </c>
      <c r="B20" s="26">
        <v>9797</v>
      </c>
      <c r="C20" s="27" t="s">
        <v>500</v>
      </c>
      <c r="D20" s="28" t="s">
        <v>494</v>
      </c>
      <c r="E20" s="29" t="s">
        <v>25</v>
      </c>
      <c r="F20" s="30">
        <v>370.9</v>
      </c>
      <c r="G20" s="31">
        <v>122.67</v>
      </c>
      <c r="H20" s="31">
        <v>153.33000000000001</v>
      </c>
      <c r="I20" s="31">
        <f t="shared" ref="I20:I22" si="2">H20*F20</f>
        <v>56870.097000000002</v>
      </c>
      <c r="J20" s="62">
        <f>I20/$I$346</f>
        <v>5.5787311766955734E-2</v>
      </c>
      <c r="K20" s="6"/>
    </row>
    <row r="21" spans="1:11" s="32" customFormat="1" ht="25.15" customHeight="1">
      <c r="A21" s="25" t="s">
        <v>67</v>
      </c>
      <c r="B21" s="27" t="s">
        <v>493</v>
      </c>
      <c r="C21" s="27" t="s">
        <v>492</v>
      </c>
      <c r="D21" s="28" t="s">
        <v>495</v>
      </c>
      <c r="E21" s="29" t="s">
        <v>496</v>
      </c>
      <c r="F21" s="30">
        <v>6724.2</v>
      </c>
      <c r="G21" s="31">
        <v>13.3</v>
      </c>
      <c r="H21" s="31">
        <v>16.62</v>
      </c>
      <c r="I21" s="31">
        <f t="shared" si="2"/>
        <v>111756.204</v>
      </c>
      <c r="J21" s="62">
        <f>I21/$I$346</f>
        <v>0.10962840795646094</v>
      </c>
      <c r="K21" s="6"/>
    </row>
    <row r="22" spans="1:11" s="32" customFormat="1" ht="49.9" customHeight="1">
      <c r="A22" s="25" t="s">
        <v>82</v>
      </c>
      <c r="B22" s="26">
        <v>96558</v>
      </c>
      <c r="C22" s="27" t="s">
        <v>492</v>
      </c>
      <c r="D22" s="28" t="s">
        <v>497</v>
      </c>
      <c r="E22" s="29" t="s">
        <v>26</v>
      </c>
      <c r="F22" s="30">
        <v>35.9</v>
      </c>
      <c r="G22" s="31">
        <v>876.82</v>
      </c>
      <c r="H22" s="31">
        <v>1096.02</v>
      </c>
      <c r="I22" s="31">
        <f t="shared" si="2"/>
        <v>39347.117999999995</v>
      </c>
      <c r="J22" s="62">
        <f>I22/$I$346</f>
        <v>3.8597963689022644E-2</v>
      </c>
      <c r="K22" s="6"/>
    </row>
    <row r="23" spans="1:11" s="24" customFormat="1" ht="19.899999999999999" customHeight="1">
      <c r="A23" s="19" t="s">
        <v>811</v>
      </c>
      <c r="B23" s="20"/>
      <c r="C23" s="20"/>
      <c r="D23" s="21" t="s">
        <v>804</v>
      </c>
      <c r="E23" s="21"/>
      <c r="F23" s="20"/>
      <c r="G23" s="20"/>
      <c r="H23" s="20"/>
      <c r="I23" s="20"/>
      <c r="J23" s="64"/>
      <c r="K23" s="23"/>
    </row>
    <row r="24" spans="1:11" s="32" customFormat="1" ht="25.15" customHeight="1">
      <c r="A24" s="25" t="s">
        <v>812</v>
      </c>
      <c r="B24" s="27" t="s">
        <v>805</v>
      </c>
      <c r="C24" s="27" t="s">
        <v>507</v>
      </c>
      <c r="D24" s="28" t="s">
        <v>806</v>
      </c>
      <c r="E24" s="29" t="s">
        <v>25</v>
      </c>
      <c r="F24" s="30">
        <v>151.57</v>
      </c>
      <c r="G24" s="31">
        <v>137.30000000000001</v>
      </c>
      <c r="H24" s="31">
        <v>171.62</v>
      </c>
      <c r="I24" s="31">
        <f t="shared" ref="I24:I26" si="3">H24*F24</f>
        <v>26012.4434</v>
      </c>
      <c r="J24" s="62">
        <f t="shared" ref="J24:J26" si="4">I24/$I$346</f>
        <v>2.5517176272375444E-2</v>
      </c>
      <c r="K24" s="6"/>
    </row>
    <row r="25" spans="1:11" s="32" customFormat="1" ht="34.9" customHeight="1">
      <c r="A25" s="25" t="s">
        <v>813</v>
      </c>
      <c r="B25" s="27" t="s">
        <v>807</v>
      </c>
      <c r="C25" s="27" t="s">
        <v>492</v>
      </c>
      <c r="D25" s="28" t="s">
        <v>808</v>
      </c>
      <c r="E25" s="29" t="s">
        <v>496</v>
      </c>
      <c r="F25" s="30">
        <v>500.78</v>
      </c>
      <c r="G25" s="31">
        <v>12.93</v>
      </c>
      <c r="H25" s="31">
        <v>16.16</v>
      </c>
      <c r="I25" s="31">
        <f t="shared" si="3"/>
        <v>8092.6048000000001</v>
      </c>
      <c r="J25" s="62">
        <f t="shared" si="4"/>
        <v>7.9385246517930576E-3</v>
      </c>
      <c r="K25" s="6"/>
    </row>
    <row r="26" spans="1:11" s="32" customFormat="1" ht="25.15" customHeight="1">
      <c r="A26" s="25" t="s">
        <v>814</v>
      </c>
      <c r="B26" s="27" t="s">
        <v>809</v>
      </c>
      <c r="C26" s="27" t="s">
        <v>492</v>
      </c>
      <c r="D26" s="28" t="s">
        <v>810</v>
      </c>
      <c r="E26" s="29" t="s">
        <v>26</v>
      </c>
      <c r="F26" s="30">
        <v>7.01</v>
      </c>
      <c r="G26" s="31">
        <v>565.74</v>
      </c>
      <c r="H26" s="31">
        <v>707.17</v>
      </c>
      <c r="I26" s="31">
        <f t="shared" si="3"/>
        <v>4957.2616999999991</v>
      </c>
      <c r="J26" s="62">
        <f t="shared" si="4"/>
        <v>4.8628773038366527E-3</v>
      </c>
      <c r="K26" s="6"/>
    </row>
    <row r="27" spans="1:11" s="61" customFormat="1" ht="30" customHeight="1">
      <c r="A27" s="54"/>
      <c r="B27" s="55"/>
      <c r="C27" s="55"/>
      <c r="D27" s="56" t="s">
        <v>679</v>
      </c>
      <c r="E27" s="57"/>
      <c r="F27" s="58"/>
      <c r="G27" s="55"/>
      <c r="H27" s="55"/>
      <c r="I27" s="59">
        <f>SUM(I19:I26)</f>
        <v>247035.72889999999</v>
      </c>
      <c r="J27" s="63">
        <f>SUM(J19:J26)</f>
        <v>0.24233226164044447</v>
      </c>
      <c r="K27" s="60"/>
    </row>
    <row r="28" spans="1:11" s="24" customFormat="1" ht="30" customHeight="1">
      <c r="A28" s="19" t="s">
        <v>66</v>
      </c>
      <c r="B28" s="20"/>
      <c r="C28" s="20"/>
      <c r="D28" s="21" t="s">
        <v>84</v>
      </c>
      <c r="E28" s="21"/>
      <c r="F28" s="20"/>
      <c r="G28" s="20"/>
      <c r="H28" s="20"/>
      <c r="I28" s="20"/>
      <c r="J28" s="64"/>
      <c r="K28" s="23"/>
    </row>
    <row r="29" spans="1:11" s="24" customFormat="1" ht="19.899999999999999" customHeight="1">
      <c r="A29" s="19" t="s">
        <v>85</v>
      </c>
      <c r="B29" s="20"/>
      <c r="C29" s="20"/>
      <c r="D29" s="21" t="s">
        <v>86</v>
      </c>
      <c r="E29" s="21"/>
      <c r="F29" s="20"/>
      <c r="G29" s="20"/>
      <c r="H29" s="20"/>
      <c r="I29" s="20"/>
      <c r="J29" s="64"/>
      <c r="K29" s="23"/>
    </row>
    <row r="30" spans="1:11" s="32" customFormat="1" ht="34.9" customHeight="1">
      <c r="A30" s="25" t="s">
        <v>68</v>
      </c>
      <c r="B30" s="27" t="s">
        <v>499</v>
      </c>
      <c r="C30" s="27" t="s">
        <v>500</v>
      </c>
      <c r="D30" s="28" t="s">
        <v>501</v>
      </c>
      <c r="E30" s="29" t="s">
        <v>25</v>
      </c>
      <c r="F30" s="30">
        <v>45.99</v>
      </c>
      <c r="G30" s="31">
        <v>130</v>
      </c>
      <c r="H30" s="31">
        <v>162.5</v>
      </c>
      <c r="I30" s="31">
        <f t="shared" ref="I30" si="5">H30*F30</f>
        <v>7473.375</v>
      </c>
      <c r="J30" s="62">
        <f>I30/$I$346</f>
        <v>7.3310847540206028E-3</v>
      </c>
      <c r="K30" s="6"/>
    </row>
    <row r="31" spans="1:11" s="61" customFormat="1" ht="30" customHeight="1">
      <c r="A31" s="54"/>
      <c r="B31" s="55"/>
      <c r="C31" s="55"/>
      <c r="D31" s="56" t="s">
        <v>679</v>
      </c>
      <c r="E31" s="57"/>
      <c r="F31" s="58"/>
      <c r="G31" s="55"/>
      <c r="H31" s="55"/>
      <c r="I31" s="59">
        <f>SUM(I30:I30)</f>
        <v>7473.375</v>
      </c>
      <c r="J31" s="63">
        <f>SUM(J30:J30)</f>
        <v>7.3310847540206028E-3</v>
      </c>
      <c r="K31" s="60"/>
    </row>
    <row r="32" spans="1:11" s="24" customFormat="1" ht="30" customHeight="1">
      <c r="A32" s="19" t="s">
        <v>7</v>
      </c>
      <c r="B32" s="20"/>
      <c r="C32" s="20"/>
      <c r="D32" s="21" t="s">
        <v>87</v>
      </c>
      <c r="E32" s="21"/>
      <c r="F32" s="20"/>
      <c r="G32" s="20"/>
      <c r="H32" s="20"/>
      <c r="I32" s="20"/>
      <c r="J32" s="64"/>
      <c r="K32" s="23"/>
    </row>
    <row r="33" spans="1:12" s="24" customFormat="1" ht="19.899999999999999" customHeight="1">
      <c r="A33" s="19" t="s">
        <v>31</v>
      </c>
      <c r="B33" s="20"/>
      <c r="C33" s="20"/>
      <c r="D33" s="21" t="s">
        <v>88</v>
      </c>
      <c r="E33" s="21"/>
      <c r="F33" s="20"/>
      <c r="G33" s="20"/>
      <c r="H33" s="20"/>
      <c r="I33" s="20"/>
      <c r="J33" s="64"/>
      <c r="K33" s="23"/>
    </row>
    <row r="34" spans="1:12" s="32" customFormat="1" ht="25.15" customHeight="1">
      <c r="A34" s="25" t="s">
        <v>32</v>
      </c>
      <c r="B34" s="27" t="s">
        <v>502</v>
      </c>
      <c r="C34" s="27" t="s">
        <v>500</v>
      </c>
      <c r="D34" s="28" t="s">
        <v>89</v>
      </c>
      <c r="E34" s="29" t="s">
        <v>69</v>
      </c>
      <c r="F34" s="30">
        <v>7</v>
      </c>
      <c r="G34" s="31">
        <v>903.55</v>
      </c>
      <c r="H34" s="31">
        <v>1129.43</v>
      </c>
      <c r="I34" s="31">
        <f t="shared" ref="I34:I35" si="6">H34*F34</f>
        <v>7906.01</v>
      </c>
      <c r="J34" s="62">
        <f>I34/$I$346</f>
        <v>7.7554825465247527E-3</v>
      </c>
      <c r="K34" s="6"/>
      <c r="L34" s="32">
        <v>14</v>
      </c>
    </row>
    <row r="35" spans="1:12" s="32" customFormat="1" ht="25.15" customHeight="1">
      <c r="A35" s="25" t="s">
        <v>33</v>
      </c>
      <c r="B35" s="27" t="s">
        <v>503</v>
      </c>
      <c r="C35" s="27" t="s">
        <v>500</v>
      </c>
      <c r="D35" s="28" t="s">
        <v>90</v>
      </c>
      <c r="E35" s="29" t="s">
        <v>69</v>
      </c>
      <c r="F35" s="30">
        <v>18</v>
      </c>
      <c r="G35" s="31">
        <v>1034.6199999999999</v>
      </c>
      <c r="H35" s="31">
        <v>1293.27</v>
      </c>
      <c r="I35" s="31">
        <f t="shared" si="6"/>
        <v>23278.86</v>
      </c>
      <c r="J35" s="62">
        <f>I35/$I$346</f>
        <v>2.2835639271009421E-2</v>
      </c>
      <c r="K35" s="6"/>
      <c r="L35" s="32">
        <v>18</v>
      </c>
    </row>
    <row r="36" spans="1:12" s="24" customFormat="1" ht="19.899999999999999" customHeight="1">
      <c r="A36" s="19" t="s">
        <v>34</v>
      </c>
      <c r="B36" s="20"/>
      <c r="C36" s="20"/>
      <c r="D36" s="21" t="s">
        <v>91</v>
      </c>
      <c r="E36" s="21"/>
      <c r="F36" s="20"/>
      <c r="G36" s="20"/>
      <c r="H36" s="20"/>
      <c r="I36" s="20"/>
      <c r="J36" s="64"/>
      <c r="K36" s="23"/>
    </row>
    <row r="37" spans="1:12" s="32" customFormat="1" ht="25.15" customHeight="1">
      <c r="A37" s="25" t="s">
        <v>35</v>
      </c>
      <c r="B37" s="27" t="s">
        <v>504</v>
      </c>
      <c r="C37" s="27" t="s">
        <v>500</v>
      </c>
      <c r="D37" s="28" t="s">
        <v>92</v>
      </c>
      <c r="E37" s="29" t="s">
        <v>25</v>
      </c>
      <c r="F37" s="30">
        <v>1.28</v>
      </c>
      <c r="G37" s="31">
        <v>549.21</v>
      </c>
      <c r="H37" s="31">
        <v>686.51</v>
      </c>
      <c r="I37" s="31">
        <f t="shared" ref="I37" si="7">H37*F37</f>
        <v>878.7328</v>
      </c>
      <c r="J37" s="62">
        <f>I37/$I$346</f>
        <v>8.6200205836557578E-4</v>
      </c>
      <c r="K37" s="6"/>
      <c r="L37" s="32">
        <v>1.28</v>
      </c>
    </row>
    <row r="38" spans="1:12" s="24" customFormat="1" ht="19.899999999999999" customHeight="1">
      <c r="A38" s="19" t="s">
        <v>36</v>
      </c>
      <c r="B38" s="20"/>
      <c r="C38" s="20"/>
      <c r="D38" s="21" t="s">
        <v>540</v>
      </c>
      <c r="E38" s="21"/>
      <c r="F38" s="20"/>
      <c r="G38" s="20"/>
      <c r="H38" s="20"/>
      <c r="I38" s="20"/>
      <c r="J38" s="64"/>
      <c r="K38" s="23"/>
    </row>
    <row r="39" spans="1:12" s="32" customFormat="1" ht="25.15" customHeight="1">
      <c r="A39" s="25" t="s">
        <v>37</v>
      </c>
      <c r="B39" s="27" t="s">
        <v>505</v>
      </c>
      <c r="C39" s="27" t="s">
        <v>500</v>
      </c>
      <c r="D39" s="28" t="s">
        <v>541</v>
      </c>
      <c r="E39" s="29" t="s">
        <v>69</v>
      </c>
      <c r="F39" s="30">
        <v>9</v>
      </c>
      <c r="G39" s="31">
        <v>29.28</v>
      </c>
      <c r="H39" s="31">
        <v>36.6</v>
      </c>
      <c r="I39" s="31">
        <f t="shared" ref="I39" si="8">H39*F39</f>
        <v>329.40000000000003</v>
      </c>
      <c r="J39" s="62">
        <f>I39/$I$346</f>
        <v>3.2312834803209885E-4</v>
      </c>
      <c r="K39" s="6"/>
      <c r="L39" s="32">
        <v>9</v>
      </c>
    </row>
    <row r="40" spans="1:12" s="24" customFormat="1" ht="19.899999999999999" customHeight="1">
      <c r="A40" s="19" t="s">
        <v>38</v>
      </c>
      <c r="B40" s="20"/>
      <c r="C40" s="20"/>
      <c r="D40" s="21" t="s">
        <v>93</v>
      </c>
      <c r="E40" s="21"/>
      <c r="F40" s="20"/>
      <c r="G40" s="20"/>
      <c r="H40" s="20"/>
      <c r="I40" s="20"/>
      <c r="J40" s="64"/>
      <c r="K40" s="23"/>
    </row>
    <row r="41" spans="1:12" s="32" customFormat="1" ht="25.15" customHeight="1">
      <c r="A41" s="25" t="s">
        <v>39</v>
      </c>
      <c r="B41" s="27" t="s">
        <v>506</v>
      </c>
      <c r="C41" s="27" t="s">
        <v>507</v>
      </c>
      <c r="D41" s="28" t="s">
        <v>94</v>
      </c>
      <c r="E41" s="29" t="s">
        <v>25</v>
      </c>
      <c r="F41" s="30">
        <v>5</v>
      </c>
      <c r="G41" s="31">
        <v>215.75</v>
      </c>
      <c r="H41" s="31">
        <v>269.68</v>
      </c>
      <c r="I41" s="31">
        <f t="shared" ref="I41:I42" si="9">H41*F41</f>
        <v>1348.4</v>
      </c>
      <c r="J41" s="62">
        <f>I41/$I$346</f>
        <v>1.3227269717258107E-3</v>
      </c>
      <c r="K41" s="6"/>
      <c r="L41" s="32">
        <v>4.95</v>
      </c>
    </row>
    <row r="42" spans="1:12" s="32" customFormat="1" ht="25.15" customHeight="1">
      <c r="A42" s="25" t="s">
        <v>40</v>
      </c>
      <c r="B42" s="27" t="s">
        <v>506</v>
      </c>
      <c r="C42" s="27" t="s">
        <v>507</v>
      </c>
      <c r="D42" s="28" t="s">
        <v>95</v>
      </c>
      <c r="E42" s="29" t="s">
        <v>25</v>
      </c>
      <c r="F42" s="30">
        <v>6.9300000000000015</v>
      </c>
      <c r="G42" s="31">
        <v>215.75</v>
      </c>
      <c r="H42" s="31">
        <v>269.68</v>
      </c>
      <c r="I42" s="31">
        <f t="shared" si="9"/>
        <v>1868.8824000000004</v>
      </c>
      <c r="J42" s="62">
        <f>I42/$I$346</f>
        <v>1.8332995828119741E-3</v>
      </c>
      <c r="K42" s="6"/>
      <c r="L42" s="32">
        <v>12.6</v>
      </c>
    </row>
    <row r="43" spans="1:12" s="61" customFormat="1" ht="30" customHeight="1">
      <c r="A43" s="54"/>
      <c r="B43" s="55"/>
      <c r="C43" s="55"/>
      <c r="D43" s="56" t="s">
        <v>679</v>
      </c>
      <c r="E43" s="57"/>
      <c r="F43" s="58"/>
      <c r="G43" s="55"/>
      <c r="H43" s="55"/>
      <c r="I43" s="59">
        <f>SUM(I33:I42)</f>
        <v>35610.285200000006</v>
      </c>
      <c r="J43" s="63">
        <f>SUM(J34:J42)</f>
        <v>3.4932278778469633E-2</v>
      </c>
      <c r="K43" s="60"/>
    </row>
    <row r="44" spans="1:12" s="24" customFormat="1" ht="30" customHeight="1">
      <c r="A44" s="19" t="s">
        <v>6</v>
      </c>
      <c r="B44" s="20"/>
      <c r="C44" s="20"/>
      <c r="D44" s="21" t="s">
        <v>28</v>
      </c>
      <c r="E44" s="21"/>
      <c r="F44" s="20"/>
      <c r="G44" s="20"/>
      <c r="H44" s="20"/>
      <c r="I44" s="20"/>
      <c r="J44" s="64"/>
      <c r="K44" s="23"/>
      <c r="L44" s="24">
        <v>2</v>
      </c>
    </row>
    <row r="45" spans="1:12" s="32" customFormat="1" ht="25.15" customHeight="1">
      <c r="A45" s="25" t="s">
        <v>41</v>
      </c>
      <c r="B45" s="26" t="s">
        <v>542</v>
      </c>
      <c r="C45" s="27" t="s">
        <v>492</v>
      </c>
      <c r="D45" s="28" t="s">
        <v>96</v>
      </c>
      <c r="E45" s="29" t="s">
        <v>25</v>
      </c>
      <c r="F45" s="30">
        <v>13.8</v>
      </c>
      <c r="G45" s="31">
        <v>490.47</v>
      </c>
      <c r="H45" s="31">
        <v>613.08000000000004</v>
      </c>
      <c r="I45" s="31">
        <f t="shared" ref="I45:I47" si="10">H45*F45</f>
        <v>8460.5040000000008</v>
      </c>
      <c r="J45" s="62">
        <f>I45/$I$346</f>
        <v>8.2994191895536251E-3</v>
      </c>
      <c r="K45" s="6"/>
      <c r="L45" s="32">
        <v>13.8</v>
      </c>
    </row>
    <row r="46" spans="1:12" s="32" customFormat="1" ht="25.15" customHeight="1">
      <c r="A46" s="25" t="s">
        <v>42</v>
      </c>
      <c r="B46" s="26" t="s">
        <v>543</v>
      </c>
      <c r="C46" s="27" t="s">
        <v>492</v>
      </c>
      <c r="D46" s="28" t="s">
        <v>544</v>
      </c>
      <c r="E46" s="29" t="s">
        <v>25</v>
      </c>
      <c r="F46" s="30">
        <v>13.8</v>
      </c>
      <c r="G46" s="31">
        <v>415.94</v>
      </c>
      <c r="H46" s="31">
        <v>519.91999999999996</v>
      </c>
      <c r="I46" s="31">
        <f t="shared" si="10"/>
        <v>7174.8959999999997</v>
      </c>
      <c r="J46" s="62">
        <f>I46/$I$346</f>
        <v>7.0382886817914802E-3</v>
      </c>
      <c r="K46" s="6"/>
      <c r="L46" s="32">
        <v>7</v>
      </c>
    </row>
    <row r="47" spans="1:12" s="32" customFormat="1" ht="25.15" customHeight="1">
      <c r="A47" s="25" t="s">
        <v>43</v>
      </c>
      <c r="B47" s="26" t="s">
        <v>545</v>
      </c>
      <c r="C47" s="27" t="s">
        <v>500</v>
      </c>
      <c r="D47" s="28" t="s">
        <v>546</v>
      </c>
      <c r="E47" s="29" t="s">
        <v>25</v>
      </c>
      <c r="F47" s="30">
        <v>7</v>
      </c>
      <c r="G47" s="31">
        <v>444.33</v>
      </c>
      <c r="H47" s="31">
        <v>555.41</v>
      </c>
      <c r="I47" s="31">
        <f t="shared" si="10"/>
        <v>3887.87</v>
      </c>
      <c r="J47" s="62">
        <f>I47/$I$346</f>
        <v>3.8138464191364782E-3</v>
      </c>
      <c r="K47" s="6"/>
    </row>
    <row r="48" spans="1:12" s="61" customFormat="1" ht="30" customHeight="1">
      <c r="A48" s="54"/>
      <c r="B48" s="55"/>
      <c r="C48" s="55"/>
      <c r="D48" s="56" t="s">
        <v>679</v>
      </c>
      <c r="E48" s="57"/>
      <c r="F48" s="58"/>
      <c r="G48" s="55"/>
      <c r="H48" s="55"/>
      <c r="I48" s="59">
        <f>SUM(I45:I47)</f>
        <v>19523.27</v>
      </c>
      <c r="J48" s="63">
        <f>SUM(J45:J47)</f>
        <v>1.9151554290481584E-2</v>
      </c>
      <c r="K48" s="60"/>
    </row>
    <row r="49" spans="1:11" s="24" customFormat="1" ht="30" customHeight="1">
      <c r="A49" s="19" t="s">
        <v>11</v>
      </c>
      <c r="B49" s="20"/>
      <c r="C49" s="20"/>
      <c r="D49" s="21" t="s">
        <v>29</v>
      </c>
      <c r="E49" s="21"/>
      <c r="F49" s="20"/>
      <c r="G49" s="20"/>
      <c r="H49" s="20"/>
      <c r="I49" s="20"/>
      <c r="J49" s="64"/>
      <c r="K49" s="23"/>
    </row>
    <row r="50" spans="1:11" s="32" customFormat="1" ht="25.15" customHeight="1">
      <c r="A50" s="25" t="s">
        <v>44</v>
      </c>
      <c r="B50" s="26" t="s">
        <v>547</v>
      </c>
      <c r="C50" s="27" t="s">
        <v>500</v>
      </c>
      <c r="D50" s="28" t="s">
        <v>97</v>
      </c>
      <c r="E50" s="29" t="s">
        <v>27</v>
      </c>
      <c r="F50" s="30">
        <v>107</v>
      </c>
      <c r="G50" s="31">
        <v>350</v>
      </c>
      <c r="H50" s="31">
        <v>437.5</v>
      </c>
      <c r="I50" s="31">
        <f t="shared" ref="I50" si="11">H50*F50</f>
        <v>46812.5</v>
      </c>
      <c r="J50" s="62">
        <f>I50/$I$346</f>
        <v>4.5921207626753571E-2</v>
      </c>
      <c r="K50" s="6"/>
    </row>
    <row r="51" spans="1:11" s="61" customFormat="1" ht="30" customHeight="1">
      <c r="A51" s="54"/>
      <c r="B51" s="55"/>
      <c r="C51" s="55"/>
      <c r="D51" s="56" t="s">
        <v>679</v>
      </c>
      <c r="E51" s="57"/>
      <c r="F51" s="58"/>
      <c r="G51" s="55"/>
      <c r="H51" s="55"/>
      <c r="I51" s="59">
        <f>SUM(I50:I50)</f>
        <v>46812.5</v>
      </c>
      <c r="J51" s="63">
        <f>SUM(J50:J50)</f>
        <v>4.5921207626753571E-2</v>
      </c>
      <c r="K51" s="60"/>
    </row>
    <row r="52" spans="1:11" s="24" customFormat="1" ht="30" customHeight="1">
      <c r="A52" s="19" t="s">
        <v>12</v>
      </c>
      <c r="B52" s="20"/>
      <c r="C52" s="20"/>
      <c r="D52" s="21" t="s">
        <v>98</v>
      </c>
      <c r="E52" s="21"/>
      <c r="F52" s="20"/>
      <c r="G52" s="20"/>
      <c r="H52" s="20"/>
      <c r="I52" s="20"/>
      <c r="J52" s="64"/>
      <c r="K52" s="23"/>
    </row>
    <row r="53" spans="1:11" s="32" customFormat="1" ht="25.15" customHeight="1">
      <c r="A53" s="25" t="s">
        <v>45</v>
      </c>
      <c r="B53" s="26" t="s">
        <v>549</v>
      </c>
      <c r="C53" s="27" t="s">
        <v>500</v>
      </c>
      <c r="D53" s="28" t="s">
        <v>99</v>
      </c>
      <c r="E53" s="29" t="s">
        <v>27</v>
      </c>
      <c r="F53" s="30">
        <v>77</v>
      </c>
      <c r="G53" s="31">
        <v>307.60000000000002</v>
      </c>
      <c r="H53" s="31">
        <v>384.5</v>
      </c>
      <c r="I53" s="31">
        <f t="shared" ref="I53:I55" si="12">H53*F53</f>
        <v>29606.5</v>
      </c>
      <c r="J53" s="62">
        <f>I53/$I$346</f>
        <v>2.9042803388015584E-2</v>
      </c>
      <c r="K53" s="6"/>
    </row>
    <row r="54" spans="1:11" s="32" customFormat="1" ht="25.15" customHeight="1">
      <c r="A54" s="25" t="s">
        <v>46</v>
      </c>
      <c r="B54" s="26" t="s">
        <v>548</v>
      </c>
      <c r="C54" s="27" t="s">
        <v>492</v>
      </c>
      <c r="D54" s="28" t="s">
        <v>100</v>
      </c>
      <c r="E54" s="29" t="s">
        <v>25</v>
      </c>
      <c r="F54" s="30">
        <v>105</v>
      </c>
      <c r="G54" s="31">
        <v>45.05</v>
      </c>
      <c r="H54" s="31">
        <v>56.31</v>
      </c>
      <c r="I54" s="31">
        <f t="shared" si="12"/>
        <v>5912.55</v>
      </c>
      <c r="J54" s="62">
        <f>I54/$I$346</f>
        <v>5.7999772743083967E-3</v>
      </c>
      <c r="K54" s="6"/>
    </row>
    <row r="55" spans="1:11" s="32" customFormat="1" ht="25.15" customHeight="1">
      <c r="A55" s="25" t="s">
        <v>47</v>
      </c>
      <c r="B55" s="26" t="s">
        <v>548</v>
      </c>
      <c r="C55" s="27" t="s">
        <v>492</v>
      </c>
      <c r="D55" s="28" t="s">
        <v>101</v>
      </c>
      <c r="E55" s="29" t="s">
        <v>25</v>
      </c>
      <c r="F55" s="30">
        <v>221.45</v>
      </c>
      <c r="G55" s="31">
        <v>45.05</v>
      </c>
      <c r="H55" s="31">
        <v>56.31</v>
      </c>
      <c r="I55" s="31">
        <f t="shared" si="12"/>
        <v>12469.8495</v>
      </c>
      <c r="J55" s="62">
        <f>I55/$I$346</f>
        <v>1.2232428260910424E-2</v>
      </c>
      <c r="K55" s="6"/>
    </row>
    <row r="56" spans="1:11" s="61" customFormat="1" ht="30" customHeight="1">
      <c r="A56" s="54"/>
      <c r="B56" s="55"/>
      <c r="C56" s="55"/>
      <c r="D56" s="56" t="s">
        <v>679</v>
      </c>
      <c r="E56" s="57"/>
      <c r="F56" s="58"/>
      <c r="G56" s="55"/>
      <c r="H56" s="55"/>
      <c r="I56" s="59">
        <f>SUM(I53:I55)</f>
        <v>47988.8995</v>
      </c>
      <c r="J56" s="63">
        <f>SUM(J53:J55)</f>
        <v>4.7075208923234399E-2</v>
      </c>
      <c r="K56" s="60"/>
    </row>
    <row r="57" spans="1:11" s="24" customFormat="1" ht="30" customHeight="1">
      <c r="A57" s="19" t="s">
        <v>13</v>
      </c>
      <c r="B57" s="20"/>
      <c r="C57" s="20"/>
      <c r="D57" s="21" t="s">
        <v>102</v>
      </c>
      <c r="E57" s="21"/>
      <c r="F57" s="20"/>
      <c r="G57" s="20"/>
      <c r="H57" s="20"/>
      <c r="I57" s="20"/>
      <c r="J57" s="64"/>
      <c r="K57" s="23"/>
    </row>
    <row r="58" spans="1:11" s="24" customFormat="1" ht="19.899999999999999" customHeight="1">
      <c r="A58" s="19" t="s">
        <v>48</v>
      </c>
      <c r="B58" s="20"/>
      <c r="C58" s="20"/>
      <c r="D58" s="21" t="s">
        <v>103</v>
      </c>
      <c r="E58" s="21"/>
      <c r="F58" s="20"/>
      <c r="G58" s="20"/>
      <c r="H58" s="20"/>
      <c r="I58" s="20"/>
      <c r="J58" s="64"/>
      <c r="K58" s="23"/>
    </row>
    <row r="59" spans="1:11" s="32" customFormat="1" ht="25.15" customHeight="1">
      <c r="A59" s="25" t="s">
        <v>49</v>
      </c>
      <c r="B59" s="26">
        <v>13439</v>
      </c>
      <c r="C59" s="27" t="s">
        <v>492</v>
      </c>
      <c r="D59" s="28" t="s">
        <v>104</v>
      </c>
      <c r="E59" s="29" t="s">
        <v>25</v>
      </c>
      <c r="F59" s="30">
        <v>134.2894</v>
      </c>
      <c r="G59" s="31">
        <v>97.08</v>
      </c>
      <c r="H59" s="31">
        <v>121.35</v>
      </c>
      <c r="I59" s="31">
        <f t="shared" ref="I59:I60" si="13">H59*F59</f>
        <v>16296.018689999999</v>
      </c>
      <c r="J59" s="62">
        <f>I59/$I$346</f>
        <v>1.598574863023651E-2</v>
      </c>
      <c r="K59" s="6"/>
    </row>
    <row r="60" spans="1:11" s="32" customFormat="1" ht="25.15" customHeight="1">
      <c r="A60" s="25" t="s">
        <v>50</v>
      </c>
      <c r="B60" s="27" t="s">
        <v>508</v>
      </c>
      <c r="C60" s="27" t="s">
        <v>507</v>
      </c>
      <c r="D60" s="28" t="s">
        <v>105</v>
      </c>
      <c r="E60" s="29" t="s">
        <v>25</v>
      </c>
      <c r="F60" s="30">
        <v>134.2894</v>
      </c>
      <c r="G60" s="31">
        <v>13.25</v>
      </c>
      <c r="H60" s="31">
        <v>16.559999999999999</v>
      </c>
      <c r="I60" s="31">
        <f t="shared" si="13"/>
        <v>2223.8324639999996</v>
      </c>
      <c r="J60" s="62">
        <f>I60/$I$346</f>
        <v>2.1814915312461194E-3</v>
      </c>
      <c r="K60" s="6"/>
    </row>
    <row r="61" spans="1:11" s="61" customFormat="1" ht="30" customHeight="1">
      <c r="A61" s="54"/>
      <c r="B61" s="55"/>
      <c r="C61" s="55"/>
      <c r="D61" s="56" t="s">
        <v>679</v>
      </c>
      <c r="E61" s="57"/>
      <c r="F61" s="58"/>
      <c r="G61" s="55"/>
      <c r="H61" s="55"/>
      <c r="I61" s="59">
        <f>SUM(I59:I60)</f>
        <v>18519.851154</v>
      </c>
      <c r="J61" s="63">
        <f>SUM(J59:J60)</f>
        <v>1.8167240161482631E-2</v>
      </c>
      <c r="K61" s="60"/>
    </row>
    <row r="62" spans="1:11" s="24" customFormat="1" ht="30" customHeight="1">
      <c r="A62" s="19" t="s">
        <v>14</v>
      </c>
      <c r="B62" s="20"/>
      <c r="C62" s="20"/>
      <c r="D62" s="21" t="s">
        <v>106</v>
      </c>
      <c r="E62" s="21"/>
      <c r="F62" s="20"/>
      <c r="G62" s="20"/>
      <c r="H62" s="20"/>
      <c r="I62" s="20"/>
      <c r="J62" s="64"/>
      <c r="K62" s="23"/>
    </row>
    <row r="63" spans="1:11" s="32" customFormat="1" ht="34.9" customHeight="1">
      <c r="A63" s="25" t="s">
        <v>51</v>
      </c>
      <c r="B63" s="26" t="s">
        <v>550</v>
      </c>
      <c r="C63" s="27" t="s">
        <v>500</v>
      </c>
      <c r="D63" s="28" t="s">
        <v>551</v>
      </c>
      <c r="E63" s="29" t="s">
        <v>27</v>
      </c>
      <c r="F63" s="30">
        <v>38.5</v>
      </c>
      <c r="G63" s="31">
        <v>340.95</v>
      </c>
      <c r="H63" s="31">
        <v>426.18</v>
      </c>
      <c r="I63" s="31">
        <f t="shared" ref="I63" si="14">H63*F63</f>
        <v>16407.93</v>
      </c>
      <c r="J63" s="62">
        <f>I63/$I$346</f>
        <v>1.6095529191033135E-2</v>
      </c>
      <c r="K63" s="6"/>
    </row>
    <row r="64" spans="1:11" s="61" customFormat="1" ht="30" customHeight="1">
      <c r="A64" s="54"/>
      <c r="B64" s="55"/>
      <c r="C64" s="55"/>
      <c r="D64" s="56" t="s">
        <v>679</v>
      </c>
      <c r="E64" s="57"/>
      <c r="F64" s="58"/>
      <c r="G64" s="55"/>
      <c r="H64" s="55"/>
      <c r="I64" s="59">
        <f>SUM(I63:I63)</f>
        <v>16407.93</v>
      </c>
      <c r="J64" s="63">
        <f>SUM(J63:J63)</f>
        <v>1.6095529191033135E-2</v>
      </c>
      <c r="K64" s="60"/>
    </row>
    <row r="65" spans="1:12" s="24" customFormat="1" ht="30" customHeight="1">
      <c r="A65" s="19" t="s">
        <v>15</v>
      </c>
      <c r="B65" s="20"/>
      <c r="C65" s="20"/>
      <c r="D65" s="21" t="s">
        <v>107</v>
      </c>
      <c r="E65" s="21"/>
      <c r="F65" s="20"/>
      <c r="G65" s="20"/>
      <c r="H65" s="20"/>
      <c r="I65" s="20"/>
      <c r="J65" s="64"/>
      <c r="K65" s="23"/>
    </row>
    <row r="66" spans="1:12" s="32" customFormat="1" ht="25.15" customHeight="1">
      <c r="A66" s="25" t="s">
        <v>52</v>
      </c>
      <c r="B66" s="27" t="s">
        <v>509</v>
      </c>
      <c r="C66" s="27" t="s">
        <v>492</v>
      </c>
      <c r="D66" s="28" t="s">
        <v>108</v>
      </c>
      <c r="E66" s="29" t="s">
        <v>538</v>
      </c>
      <c r="F66" s="30">
        <v>548</v>
      </c>
      <c r="G66" s="31">
        <v>42.89</v>
      </c>
      <c r="H66" s="31">
        <v>53.61</v>
      </c>
      <c r="I66" s="31">
        <f t="shared" ref="I66" si="15">H66*F66</f>
        <v>29378.28</v>
      </c>
      <c r="J66" s="62">
        <f>I66/$I$346</f>
        <v>2.8818928610881745E-2</v>
      </c>
      <c r="K66" s="6"/>
    </row>
    <row r="67" spans="1:12" s="61" customFormat="1" ht="30" customHeight="1">
      <c r="A67" s="54"/>
      <c r="B67" s="55"/>
      <c r="C67" s="55"/>
      <c r="D67" s="56" t="s">
        <v>679</v>
      </c>
      <c r="E67" s="57"/>
      <c r="F67" s="58"/>
      <c r="G67" s="55"/>
      <c r="H67" s="55"/>
      <c r="I67" s="59">
        <f>SUM(I66:I66)</f>
        <v>29378.28</v>
      </c>
      <c r="J67" s="63">
        <f>SUM(J66:J66)</f>
        <v>2.8818928610881745E-2</v>
      </c>
      <c r="K67" s="60"/>
    </row>
    <row r="68" spans="1:12" s="24" customFormat="1" ht="30" customHeight="1">
      <c r="A68" s="19" t="s">
        <v>16</v>
      </c>
      <c r="B68" s="20"/>
      <c r="C68" s="20"/>
      <c r="D68" s="21" t="s">
        <v>109</v>
      </c>
      <c r="E68" s="21"/>
      <c r="F68" s="20"/>
      <c r="G68" s="20"/>
      <c r="H68" s="20"/>
      <c r="I68" s="20"/>
      <c r="J68" s="64"/>
      <c r="K68" s="23"/>
    </row>
    <row r="69" spans="1:12" s="32" customFormat="1" ht="25.15" customHeight="1">
      <c r="A69" s="25" t="s">
        <v>53</v>
      </c>
      <c r="B69" s="27" t="s">
        <v>552</v>
      </c>
      <c r="C69" s="27" t="s">
        <v>492</v>
      </c>
      <c r="D69" s="28" t="s">
        <v>111</v>
      </c>
      <c r="E69" s="29" t="s">
        <v>25</v>
      </c>
      <c r="F69" s="30">
        <v>257.60000000000002</v>
      </c>
      <c r="G69" s="31">
        <v>17.239999999999998</v>
      </c>
      <c r="H69" s="31">
        <v>21.55</v>
      </c>
      <c r="I69" s="31">
        <f t="shared" ref="I69:I71" si="16">H69*F69</f>
        <v>5551.2800000000007</v>
      </c>
      <c r="J69" s="62">
        <f>I69/$I$346</f>
        <v>5.4455857190759856E-3</v>
      </c>
      <c r="K69" s="6"/>
      <c r="L69" s="35">
        <v>257.60000000000002</v>
      </c>
    </row>
    <row r="70" spans="1:12" s="32" customFormat="1" ht="25.15" customHeight="1">
      <c r="A70" s="25" t="s">
        <v>54</v>
      </c>
      <c r="B70" s="27" t="s">
        <v>552</v>
      </c>
      <c r="C70" s="27" t="s">
        <v>492</v>
      </c>
      <c r="D70" s="28" t="s">
        <v>112</v>
      </c>
      <c r="E70" s="29" t="s">
        <v>25</v>
      </c>
      <c r="F70" s="30">
        <v>54.8</v>
      </c>
      <c r="G70" s="31">
        <v>17.239999999999998</v>
      </c>
      <c r="H70" s="31">
        <v>21.55</v>
      </c>
      <c r="I70" s="31">
        <f t="shared" si="16"/>
        <v>1180.94</v>
      </c>
      <c r="J70" s="62">
        <f>I70/$I$346</f>
        <v>1.1584553470705124E-3</v>
      </c>
      <c r="K70" s="6"/>
      <c r="L70" s="35">
        <v>54.8</v>
      </c>
    </row>
    <row r="71" spans="1:12" s="32" customFormat="1" ht="25.15" customHeight="1">
      <c r="A71" s="25" t="s">
        <v>110</v>
      </c>
      <c r="B71" s="27" t="s">
        <v>680</v>
      </c>
      <c r="C71" s="27" t="s">
        <v>492</v>
      </c>
      <c r="D71" s="28" t="s">
        <v>113</v>
      </c>
      <c r="E71" s="29" t="s">
        <v>25</v>
      </c>
      <c r="F71" s="30">
        <v>170.5</v>
      </c>
      <c r="G71" s="31">
        <v>52.9</v>
      </c>
      <c r="H71" s="31">
        <v>66.12</v>
      </c>
      <c r="I71" s="31">
        <f t="shared" si="16"/>
        <v>11273.460000000001</v>
      </c>
      <c r="J71" s="62">
        <f>I71/$I$346</f>
        <v>1.1058817566502566E-2</v>
      </c>
      <c r="K71" s="6"/>
      <c r="L71" s="35">
        <v>170.5</v>
      </c>
    </row>
    <row r="72" spans="1:12" s="61" customFormat="1" ht="30" customHeight="1">
      <c r="A72" s="54"/>
      <c r="B72" s="55"/>
      <c r="C72" s="55"/>
      <c r="D72" s="56" t="s">
        <v>679</v>
      </c>
      <c r="E72" s="57"/>
      <c r="F72" s="58"/>
      <c r="G72" s="55"/>
      <c r="H72" s="55"/>
      <c r="I72" s="59">
        <f>SUM(I69:I71)</f>
        <v>18005.68</v>
      </c>
      <c r="J72" s="63">
        <f>SUM(J69:J71)</f>
        <v>1.7662858632649062E-2</v>
      </c>
      <c r="K72" s="60"/>
    </row>
    <row r="73" spans="1:12" s="24" customFormat="1" ht="30" customHeight="1">
      <c r="A73" s="19" t="s">
        <v>17</v>
      </c>
      <c r="B73" s="20"/>
      <c r="C73" s="20"/>
      <c r="D73" s="21" t="s">
        <v>114</v>
      </c>
      <c r="E73" s="21"/>
      <c r="F73" s="20"/>
      <c r="G73" s="20"/>
      <c r="H73" s="20"/>
      <c r="I73" s="20"/>
      <c r="J73" s="64"/>
      <c r="K73" s="23"/>
    </row>
    <row r="74" spans="1:12" s="24" customFormat="1" ht="19.899999999999999" customHeight="1">
      <c r="A74" s="19" t="s">
        <v>55</v>
      </c>
      <c r="B74" s="20"/>
      <c r="C74" s="20"/>
      <c r="D74" s="21" t="s">
        <v>116</v>
      </c>
      <c r="E74" s="21"/>
      <c r="F74" s="20"/>
      <c r="G74" s="20"/>
      <c r="H74" s="20"/>
      <c r="I74" s="20"/>
      <c r="J74" s="64"/>
      <c r="K74" s="23"/>
      <c r="L74" s="24">
        <v>2</v>
      </c>
    </row>
    <row r="75" spans="1:12" s="38" customFormat="1" ht="49.9" customHeight="1">
      <c r="A75" s="25" t="s">
        <v>717</v>
      </c>
      <c r="B75" s="27" t="s">
        <v>628</v>
      </c>
      <c r="C75" s="27" t="s">
        <v>507</v>
      </c>
      <c r="D75" s="36" t="s">
        <v>117</v>
      </c>
      <c r="E75" s="29" t="s">
        <v>69</v>
      </c>
      <c r="F75" s="30">
        <v>1</v>
      </c>
      <c r="G75" s="31">
        <v>2453.5100000000002</v>
      </c>
      <c r="H75" s="31">
        <v>3066.88</v>
      </c>
      <c r="I75" s="31">
        <f t="shared" ref="I75:I80" si="17">H75*F75</f>
        <v>3066.88</v>
      </c>
      <c r="J75" s="62">
        <f t="shared" ref="J75:J80" si="18">I75/$I$346</f>
        <v>3.0084877596013456E-3</v>
      </c>
      <c r="K75" s="37"/>
      <c r="L75" s="35">
        <v>1</v>
      </c>
    </row>
    <row r="76" spans="1:12" s="32" customFormat="1" ht="25.15" customHeight="1">
      <c r="A76" s="25" t="s">
        <v>718</v>
      </c>
      <c r="B76" s="27" t="s">
        <v>629</v>
      </c>
      <c r="C76" s="27" t="s">
        <v>492</v>
      </c>
      <c r="D76" s="28" t="s">
        <v>118</v>
      </c>
      <c r="E76" s="29" t="s">
        <v>69</v>
      </c>
      <c r="F76" s="30">
        <v>1</v>
      </c>
      <c r="G76" s="31">
        <v>827.93</v>
      </c>
      <c r="H76" s="31">
        <v>1034.9100000000001</v>
      </c>
      <c r="I76" s="31">
        <f t="shared" si="17"/>
        <v>1034.9100000000001</v>
      </c>
      <c r="J76" s="62">
        <f t="shared" si="18"/>
        <v>1.0152057032844547E-3</v>
      </c>
      <c r="K76" s="6"/>
      <c r="L76" s="35">
        <v>1</v>
      </c>
    </row>
    <row r="77" spans="1:12" s="38" customFormat="1" ht="40.15" customHeight="1">
      <c r="A77" s="25" t="s">
        <v>115</v>
      </c>
      <c r="B77" s="27" t="s">
        <v>513</v>
      </c>
      <c r="C77" s="27" t="s">
        <v>507</v>
      </c>
      <c r="D77" s="36" t="s">
        <v>119</v>
      </c>
      <c r="E77" s="29" t="s">
        <v>69</v>
      </c>
      <c r="F77" s="30">
        <v>2</v>
      </c>
      <c r="G77" s="31">
        <v>220.15</v>
      </c>
      <c r="H77" s="31">
        <v>275.18</v>
      </c>
      <c r="I77" s="31">
        <f t="shared" si="17"/>
        <v>550.36</v>
      </c>
      <c r="J77" s="62">
        <f t="shared" si="18"/>
        <v>5.398813528322584E-4</v>
      </c>
      <c r="K77" s="37"/>
      <c r="L77" s="35">
        <v>1</v>
      </c>
    </row>
    <row r="78" spans="1:12" s="38" customFormat="1" ht="49.9" customHeight="1">
      <c r="A78" s="25" t="s">
        <v>719</v>
      </c>
      <c r="B78" s="27" t="s">
        <v>513</v>
      </c>
      <c r="C78" s="27" t="s">
        <v>507</v>
      </c>
      <c r="D78" s="36" t="s">
        <v>120</v>
      </c>
      <c r="E78" s="29" t="s">
        <v>69</v>
      </c>
      <c r="F78" s="30">
        <v>1</v>
      </c>
      <c r="G78" s="31">
        <v>220.15</v>
      </c>
      <c r="H78" s="31">
        <v>275.18</v>
      </c>
      <c r="I78" s="31">
        <f t="shared" si="17"/>
        <v>275.18</v>
      </c>
      <c r="J78" s="62">
        <f t="shared" si="18"/>
        <v>2.699406764161292E-4</v>
      </c>
      <c r="K78" s="37"/>
      <c r="L78" s="35">
        <v>200</v>
      </c>
    </row>
    <row r="79" spans="1:12" s="38" customFormat="1" ht="40.15" customHeight="1">
      <c r="A79" s="25" t="s">
        <v>720</v>
      </c>
      <c r="B79" s="27" t="s">
        <v>513</v>
      </c>
      <c r="C79" s="27" t="s">
        <v>507</v>
      </c>
      <c r="D79" s="36" t="s">
        <v>121</v>
      </c>
      <c r="E79" s="29" t="s">
        <v>69</v>
      </c>
      <c r="F79" s="30">
        <v>1</v>
      </c>
      <c r="G79" s="31">
        <v>220.15</v>
      </c>
      <c r="H79" s="31">
        <v>275.18</v>
      </c>
      <c r="I79" s="31">
        <f t="shared" si="17"/>
        <v>275.18</v>
      </c>
      <c r="J79" s="62">
        <f t="shared" si="18"/>
        <v>2.699406764161292E-4</v>
      </c>
      <c r="K79" s="37"/>
      <c r="L79" s="35">
        <v>180</v>
      </c>
    </row>
    <row r="80" spans="1:12" s="32" customFormat="1" ht="25.15" customHeight="1">
      <c r="A80" s="25" t="s">
        <v>124</v>
      </c>
      <c r="B80" s="27" t="s">
        <v>629</v>
      </c>
      <c r="C80" s="27" t="s">
        <v>492</v>
      </c>
      <c r="D80" s="28" t="s">
        <v>122</v>
      </c>
      <c r="E80" s="29" t="s">
        <v>69</v>
      </c>
      <c r="F80" s="30">
        <v>1</v>
      </c>
      <c r="G80" s="31">
        <v>827.93</v>
      </c>
      <c r="H80" s="31">
        <v>1034.9100000000001</v>
      </c>
      <c r="I80" s="31">
        <f t="shared" si="17"/>
        <v>1034.9100000000001</v>
      </c>
      <c r="J80" s="62">
        <f t="shared" si="18"/>
        <v>1.0152057032844547E-3</v>
      </c>
      <c r="K80" s="6"/>
      <c r="L80" s="35">
        <v>800</v>
      </c>
    </row>
    <row r="81" spans="1:12" s="24" customFormat="1" ht="19.899999999999999" customHeight="1">
      <c r="A81" s="19" t="s">
        <v>56</v>
      </c>
      <c r="B81" s="20"/>
      <c r="C81" s="20"/>
      <c r="D81" s="21" t="s">
        <v>125</v>
      </c>
      <c r="E81" s="21"/>
      <c r="F81" s="20"/>
      <c r="G81" s="20"/>
      <c r="H81" s="20"/>
      <c r="I81" s="20"/>
      <c r="J81" s="64"/>
      <c r="K81" s="23"/>
      <c r="L81" s="24">
        <v>12</v>
      </c>
    </row>
    <row r="82" spans="1:12" s="43" customFormat="1" ht="49.9" customHeight="1">
      <c r="A82" s="33" t="s">
        <v>57</v>
      </c>
      <c r="B82" s="39"/>
      <c r="C82" s="39"/>
      <c r="D82" s="21" t="s">
        <v>126</v>
      </c>
      <c r="E82" s="40"/>
      <c r="F82" s="34"/>
      <c r="G82" s="41"/>
      <c r="H82" s="41"/>
      <c r="I82" s="41"/>
      <c r="J82" s="65"/>
      <c r="K82" s="42"/>
      <c r="L82" s="35">
        <v>8</v>
      </c>
    </row>
    <row r="83" spans="1:12" s="32" customFormat="1" ht="25.15" customHeight="1">
      <c r="A83" s="25" t="s">
        <v>137</v>
      </c>
      <c r="B83" s="27" t="s">
        <v>630</v>
      </c>
      <c r="C83" s="27" t="s">
        <v>492</v>
      </c>
      <c r="D83" s="28" t="s">
        <v>127</v>
      </c>
      <c r="E83" s="29" t="s">
        <v>27</v>
      </c>
      <c r="F83" s="30">
        <v>125</v>
      </c>
      <c r="G83" s="31">
        <v>41.71</v>
      </c>
      <c r="H83" s="31">
        <v>52.13</v>
      </c>
      <c r="I83" s="31">
        <f t="shared" ref="I83:I84" si="19">H83*F83</f>
        <v>6516.25</v>
      </c>
      <c r="J83" s="62">
        <f>I83/$I$346</f>
        <v>6.3921830536252701E-3</v>
      </c>
      <c r="K83" s="6"/>
      <c r="L83" s="35">
        <v>1</v>
      </c>
    </row>
    <row r="84" spans="1:12" s="32" customFormat="1" ht="25.15" customHeight="1">
      <c r="A84" s="25" t="s">
        <v>140</v>
      </c>
      <c r="B84" s="27" t="s">
        <v>631</v>
      </c>
      <c r="C84" s="27" t="s">
        <v>492</v>
      </c>
      <c r="D84" s="28" t="s">
        <v>128</v>
      </c>
      <c r="E84" s="29" t="s">
        <v>27</v>
      </c>
      <c r="F84" s="30">
        <v>130</v>
      </c>
      <c r="G84" s="31">
        <v>61.65</v>
      </c>
      <c r="H84" s="31">
        <v>77.06</v>
      </c>
      <c r="I84" s="31">
        <f t="shared" si="19"/>
        <v>10017.800000000001</v>
      </c>
      <c r="J84" s="62">
        <f>I84/$I$346</f>
        <v>9.8270648600970248E-3</v>
      </c>
      <c r="K84" s="6"/>
      <c r="L84" s="35">
        <v>5</v>
      </c>
    </row>
    <row r="85" spans="1:12" s="24" customFormat="1" ht="19.899999999999999" customHeight="1">
      <c r="A85" s="19" t="s">
        <v>721</v>
      </c>
      <c r="B85" s="20"/>
      <c r="C85" s="20"/>
      <c r="D85" s="21" t="s">
        <v>30</v>
      </c>
      <c r="E85" s="21"/>
      <c r="F85" s="20"/>
      <c r="G85" s="20"/>
      <c r="H85" s="20"/>
      <c r="I85" s="20"/>
      <c r="J85" s="64"/>
      <c r="K85" s="23"/>
    </row>
    <row r="86" spans="1:12" s="38" customFormat="1" ht="40.15" customHeight="1">
      <c r="A86" s="25" t="s">
        <v>722</v>
      </c>
      <c r="B86" s="27" t="s">
        <v>514</v>
      </c>
      <c r="C86" s="27" t="s">
        <v>507</v>
      </c>
      <c r="D86" s="36" t="s">
        <v>633</v>
      </c>
      <c r="E86" s="29" t="s">
        <v>69</v>
      </c>
      <c r="F86" s="30">
        <v>12</v>
      </c>
      <c r="G86" s="31">
        <v>171.05</v>
      </c>
      <c r="H86" s="31">
        <v>213.81</v>
      </c>
      <c r="I86" s="31">
        <f t="shared" ref="I86:I88" si="20">H86*F86</f>
        <v>2565.7200000000003</v>
      </c>
      <c r="J86" s="62">
        <f>I86/$I$346</f>
        <v>2.5168696572948289E-3</v>
      </c>
      <c r="K86" s="37"/>
    </row>
    <row r="87" spans="1:12" s="38" customFormat="1" ht="40.15" customHeight="1">
      <c r="A87" s="25" t="s">
        <v>723</v>
      </c>
      <c r="B87" s="27" t="s">
        <v>681</v>
      </c>
      <c r="C87" s="27" t="s">
        <v>507</v>
      </c>
      <c r="D87" s="36" t="s">
        <v>634</v>
      </c>
      <c r="E87" s="29" t="s">
        <v>69</v>
      </c>
      <c r="F87" s="30">
        <v>29</v>
      </c>
      <c r="G87" s="31">
        <v>150.19999999999999</v>
      </c>
      <c r="H87" s="31">
        <v>187.75</v>
      </c>
      <c r="I87" s="31">
        <f t="shared" si="20"/>
        <v>5444.75</v>
      </c>
      <c r="J87" s="62">
        <f>I87/$I$346</f>
        <v>5.341084010163236E-3</v>
      </c>
      <c r="K87" s="37"/>
    </row>
    <row r="88" spans="1:12" s="32" customFormat="1" ht="25.15" customHeight="1">
      <c r="A88" s="25" t="s">
        <v>724</v>
      </c>
      <c r="B88" s="26" t="s">
        <v>682</v>
      </c>
      <c r="C88" s="27" t="s">
        <v>507</v>
      </c>
      <c r="D88" s="28" t="s">
        <v>129</v>
      </c>
      <c r="E88" s="29" t="s">
        <v>69</v>
      </c>
      <c r="F88" s="30">
        <v>18</v>
      </c>
      <c r="G88" s="31">
        <v>95.18</v>
      </c>
      <c r="H88" s="31">
        <v>118.97</v>
      </c>
      <c r="I88" s="31">
        <f t="shared" si="20"/>
        <v>2141.46</v>
      </c>
      <c r="J88" s="62">
        <f>I88/$I$346</f>
        <v>2.1006874079441966E-3</v>
      </c>
      <c r="K88" s="6"/>
    </row>
    <row r="89" spans="1:12" s="24" customFormat="1" ht="19.899999999999999" customHeight="1">
      <c r="A89" s="19" t="s">
        <v>725</v>
      </c>
      <c r="B89" s="20"/>
      <c r="C89" s="20"/>
      <c r="D89" s="21" t="s">
        <v>130</v>
      </c>
      <c r="E89" s="21"/>
      <c r="F89" s="20"/>
      <c r="G89" s="20"/>
      <c r="H89" s="20"/>
      <c r="I89" s="20"/>
      <c r="J89" s="64"/>
      <c r="K89" s="23"/>
    </row>
    <row r="90" spans="1:12" s="32" customFormat="1" ht="25.15" customHeight="1">
      <c r="A90" s="25" t="s">
        <v>726</v>
      </c>
      <c r="B90" s="26" t="s">
        <v>683</v>
      </c>
      <c r="C90" s="27" t="s">
        <v>492</v>
      </c>
      <c r="D90" s="28" t="s">
        <v>131</v>
      </c>
      <c r="E90" s="29" t="s">
        <v>536</v>
      </c>
      <c r="F90" s="30">
        <v>5</v>
      </c>
      <c r="G90" s="31">
        <v>59.52</v>
      </c>
      <c r="H90" s="31">
        <v>74.400000000000006</v>
      </c>
      <c r="I90" s="31">
        <f t="shared" ref="I90:I92" si="21">H90*F90</f>
        <v>372</v>
      </c>
      <c r="J90" s="62">
        <f>I90/$I$346</f>
        <v>3.6491726007267989E-4</v>
      </c>
      <c r="K90" s="6"/>
    </row>
    <row r="91" spans="1:12" s="32" customFormat="1" ht="25.15" customHeight="1">
      <c r="A91" s="25" t="s">
        <v>727</v>
      </c>
      <c r="B91" s="26" t="s">
        <v>684</v>
      </c>
      <c r="C91" s="27" t="s">
        <v>492</v>
      </c>
      <c r="D91" s="28" t="s">
        <v>132</v>
      </c>
      <c r="E91" s="29" t="s">
        <v>536</v>
      </c>
      <c r="F91" s="30">
        <v>2</v>
      </c>
      <c r="G91" s="31">
        <v>44.38</v>
      </c>
      <c r="H91" s="31">
        <v>55.47</v>
      </c>
      <c r="I91" s="31">
        <f t="shared" si="21"/>
        <v>110.94</v>
      </c>
      <c r="J91" s="62">
        <f>I91/$I$346</f>
        <v>1.0882774417328793E-4</v>
      </c>
      <c r="K91" s="6"/>
    </row>
    <row r="92" spans="1:12" s="32" customFormat="1" ht="25.15" customHeight="1">
      <c r="A92" s="25" t="s">
        <v>728</v>
      </c>
      <c r="B92" s="26" t="s">
        <v>684</v>
      </c>
      <c r="C92" s="27" t="s">
        <v>492</v>
      </c>
      <c r="D92" s="28" t="s">
        <v>133</v>
      </c>
      <c r="E92" s="29" t="s">
        <v>536</v>
      </c>
      <c r="F92" s="30">
        <v>27</v>
      </c>
      <c r="G92" s="31">
        <v>44.38</v>
      </c>
      <c r="H92" s="31">
        <v>55.47</v>
      </c>
      <c r="I92" s="31">
        <f t="shared" si="21"/>
        <v>1497.69</v>
      </c>
      <c r="J92" s="62">
        <f>I92/$I$346</f>
        <v>1.4691745463393871E-3</v>
      </c>
      <c r="K92" s="6"/>
    </row>
    <row r="93" spans="1:12" s="24" customFormat="1" ht="19.899999999999999" customHeight="1">
      <c r="A93" s="19" t="s">
        <v>729</v>
      </c>
      <c r="B93" s="20"/>
      <c r="C93" s="20"/>
      <c r="D93" s="21" t="s">
        <v>135</v>
      </c>
      <c r="E93" s="21"/>
      <c r="F93" s="20"/>
      <c r="G93" s="20"/>
      <c r="H93" s="20"/>
      <c r="I93" s="20"/>
      <c r="J93" s="64"/>
      <c r="K93" s="23"/>
    </row>
    <row r="94" spans="1:12" s="24" customFormat="1" ht="19.899999999999999" customHeight="1">
      <c r="A94" s="19" t="s">
        <v>730</v>
      </c>
      <c r="B94" s="20"/>
      <c r="C94" s="20"/>
      <c r="D94" s="21" t="s">
        <v>136</v>
      </c>
      <c r="E94" s="21"/>
      <c r="F94" s="20"/>
      <c r="G94" s="20"/>
      <c r="H94" s="20"/>
      <c r="I94" s="20"/>
      <c r="J94" s="64"/>
      <c r="K94" s="23"/>
    </row>
    <row r="95" spans="1:12" s="32" customFormat="1" ht="25.15" customHeight="1">
      <c r="A95" s="25" t="s">
        <v>731</v>
      </c>
      <c r="B95" s="26" t="s">
        <v>635</v>
      </c>
      <c r="C95" s="27" t="s">
        <v>492</v>
      </c>
      <c r="D95" s="28" t="s">
        <v>138</v>
      </c>
      <c r="E95" s="29" t="s">
        <v>139</v>
      </c>
      <c r="F95" s="30">
        <v>4</v>
      </c>
      <c r="G95" s="31">
        <v>1230.07</v>
      </c>
      <c r="H95" s="31">
        <v>1537.58</v>
      </c>
      <c r="I95" s="31">
        <f>H95*F95</f>
        <v>6150.32</v>
      </c>
      <c r="J95" s="62">
        <f t="shared" ref="J95:J101" si="22">I95/$I$346</f>
        <v>6.033220223038184E-3</v>
      </c>
      <c r="K95" s="6"/>
      <c r="L95" s="35">
        <v>2</v>
      </c>
    </row>
    <row r="96" spans="1:12" s="32" customFormat="1" ht="25.15" customHeight="1">
      <c r="A96" s="25" t="s">
        <v>732</v>
      </c>
      <c r="B96" s="26" t="s">
        <v>636</v>
      </c>
      <c r="C96" s="27" t="s">
        <v>500</v>
      </c>
      <c r="D96" s="28" t="s">
        <v>141</v>
      </c>
      <c r="E96" s="29" t="s">
        <v>139</v>
      </c>
      <c r="F96" s="30">
        <v>1</v>
      </c>
      <c r="G96" s="31">
        <v>2269.1</v>
      </c>
      <c r="H96" s="31">
        <v>2836.37</v>
      </c>
      <c r="I96" s="31">
        <f t="shared" ref="I96:I101" si="23">H96*F96</f>
        <v>2836.37</v>
      </c>
      <c r="J96" s="62">
        <f t="shared" si="22"/>
        <v>2.7823665832052338E-3</v>
      </c>
      <c r="K96" s="6"/>
      <c r="L96" s="35">
        <v>4</v>
      </c>
    </row>
    <row r="97" spans="1:12" s="32" customFormat="1" ht="25.15" customHeight="1">
      <c r="A97" s="25" t="s">
        <v>733</v>
      </c>
      <c r="B97" s="26" t="s">
        <v>637</v>
      </c>
      <c r="C97" s="27" t="s">
        <v>500</v>
      </c>
      <c r="D97" s="28" t="s">
        <v>142</v>
      </c>
      <c r="E97" s="29" t="s">
        <v>139</v>
      </c>
      <c r="F97" s="30">
        <v>6</v>
      </c>
      <c r="G97" s="31">
        <v>29.74</v>
      </c>
      <c r="H97" s="31">
        <v>37.17</v>
      </c>
      <c r="I97" s="31">
        <f t="shared" si="23"/>
        <v>223.02</v>
      </c>
      <c r="J97" s="62">
        <f t="shared" si="22"/>
        <v>2.1877378317583084E-4</v>
      </c>
      <c r="K97" s="6"/>
      <c r="L97" s="35">
        <v>1</v>
      </c>
    </row>
    <row r="98" spans="1:12" s="32" customFormat="1" ht="25.15" customHeight="1">
      <c r="A98" s="25" t="s">
        <v>734</v>
      </c>
      <c r="B98" s="26" t="s">
        <v>637</v>
      </c>
      <c r="C98" s="27" t="s">
        <v>500</v>
      </c>
      <c r="D98" s="28" t="s">
        <v>143</v>
      </c>
      <c r="E98" s="29" t="s">
        <v>139</v>
      </c>
      <c r="F98" s="30">
        <v>6</v>
      </c>
      <c r="G98" s="31">
        <v>29.74</v>
      </c>
      <c r="H98" s="31">
        <v>37.17</v>
      </c>
      <c r="I98" s="31">
        <f t="shared" si="23"/>
        <v>223.02</v>
      </c>
      <c r="J98" s="62">
        <f t="shared" si="22"/>
        <v>2.1877378317583084E-4</v>
      </c>
      <c r="K98" s="6"/>
      <c r="L98" s="35">
        <v>15</v>
      </c>
    </row>
    <row r="99" spans="1:12" s="32" customFormat="1" ht="25.15" customHeight="1">
      <c r="A99" s="25" t="s">
        <v>735</v>
      </c>
      <c r="B99" s="26" t="s">
        <v>638</v>
      </c>
      <c r="C99" s="27" t="s">
        <v>500</v>
      </c>
      <c r="D99" s="28" t="s">
        <v>144</v>
      </c>
      <c r="E99" s="29" t="s">
        <v>139</v>
      </c>
      <c r="F99" s="30">
        <v>6</v>
      </c>
      <c r="G99" s="31">
        <v>886.2</v>
      </c>
      <c r="H99" s="31">
        <v>1107.75</v>
      </c>
      <c r="I99" s="31">
        <f t="shared" si="23"/>
        <v>6646.5</v>
      </c>
      <c r="J99" s="62">
        <f t="shared" si="22"/>
        <v>6.5199531426695344E-3</v>
      </c>
      <c r="K99" s="6"/>
      <c r="L99" s="35">
        <v>83</v>
      </c>
    </row>
    <row r="100" spans="1:12" s="32" customFormat="1" ht="25.15" customHeight="1">
      <c r="A100" s="25" t="s">
        <v>736</v>
      </c>
      <c r="B100" s="26" t="s">
        <v>637</v>
      </c>
      <c r="C100" s="27" t="s">
        <v>500</v>
      </c>
      <c r="D100" s="28" t="s">
        <v>145</v>
      </c>
      <c r="E100" s="29" t="s">
        <v>139</v>
      </c>
      <c r="F100" s="30">
        <v>2</v>
      </c>
      <c r="G100" s="31">
        <v>29.74</v>
      </c>
      <c r="H100" s="31">
        <v>37.17</v>
      </c>
      <c r="I100" s="31">
        <f t="shared" si="23"/>
        <v>74.34</v>
      </c>
      <c r="J100" s="62">
        <f t="shared" si="22"/>
        <v>7.2924594391943619E-5</v>
      </c>
      <c r="K100" s="6"/>
      <c r="L100" s="35">
        <v>35</v>
      </c>
    </row>
    <row r="101" spans="1:12" s="32" customFormat="1" ht="25.15" customHeight="1">
      <c r="A101" s="25" t="s">
        <v>737</v>
      </c>
      <c r="B101" s="26" t="s">
        <v>637</v>
      </c>
      <c r="C101" s="27" t="s">
        <v>500</v>
      </c>
      <c r="D101" s="28" t="s">
        <v>146</v>
      </c>
      <c r="E101" s="29" t="s">
        <v>139</v>
      </c>
      <c r="F101" s="30">
        <v>1</v>
      </c>
      <c r="G101" s="31">
        <v>29.74</v>
      </c>
      <c r="H101" s="31">
        <v>37.17</v>
      </c>
      <c r="I101" s="31">
        <f t="shared" si="23"/>
        <v>37.17</v>
      </c>
      <c r="J101" s="62">
        <f t="shared" si="22"/>
        <v>3.6462297195971809E-5</v>
      </c>
      <c r="K101" s="6"/>
      <c r="L101" s="35">
        <v>15</v>
      </c>
    </row>
    <row r="102" spans="1:12" s="24" customFormat="1" ht="19.899999999999999" customHeight="1">
      <c r="A102" s="19" t="s">
        <v>738</v>
      </c>
      <c r="B102" s="20"/>
      <c r="C102" s="20"/>
      <c r="D102" s="21" t="s">
        <v>147</v>
      </c>
      <c r="E102" s="21"/>
      <c r="F102" s="20"/>
      <c r="G102" s="20"/>
      <c r="H102" s="20"/>
      <c r="I102" s="20"/>
      <c r="J102" s="64"/>
      <c r="K102" s="23"/>
      <c r="L102" s="24">
        <v>1</v>
      </c>
    </row>
    <row r="103" spans="1:12" s="32" customFormat="1" ht="25.15" customHeight="1">
      <c r="A103" s="25" t="s">
        <v>739</v>
      </c>
      <c r="B103" s="26">
        <v>39599</v>
      </c>
      <c r="C103" s="27" t="s">
        <v>492</v>
      </c>
      <c r="D103" s="28" t="s">
        <v>148</v>
      </c>
      <c r="E103" s="29" t="s">
        <v>27</v>
      </c>
      <c r="F103" s="30">
        <v>890</v>
      </c>
      <c r="G103" s="31">
        <v>8.2200000000000006</v>
      </c>
      <c r="H103" s="31">
        <v>10.27</v>
      </c>
      <c r="I103" s="31">
        <f t="shared" ref="I103:I104" si="24">H103*F103</f>
        <v>9140.2999999999993</v>
      </c>
      <c r="J103" s="62">
        <f>I103/$I$346</f>
        <v>8.9662721296836449E-3</v>
      </c>
      <c r="K103" s="6"/>
      <c r="L103" s="35">
        <v>2</v>
      </c>
    </row>
    <row r="104" spans="1:12" s="32" customFormat="1" ht="25.15" customHeight="1">
      <c r="A104" s="25" t="s">
        <v>740</v>
      </c>
      <c r="B104" s="26">
        <v>11920</v>
      </c>
      <c r="C104" s="27" t="s">
        <v>492</v>
      </c>
      <c r="D104" s="28" t="s">
        <v>149</v>
      </c>
      <c r="E104" s="29" t="s">
        <v>27</v>
      </c>
      <c r="F104" s="30">
        <v>8</v>
      </c>
      <c r="G104" s="31">
        <v>12.27</v>
      </c>
      <c r="H104" s="31">
        <v>15.33</v>
      </c>
      <c r="I104" s="31">
        <f t="shared" si="24"/>
        <v>122.64</v>
      </c>
      <c r="J104" s="62">
        <f>I104/$I$346</f>
        <v>1.2030498057879963E-4</v>
      </c>
      <c r="K104" s="6"/>
      <c r="L104" s="35">
        <v>12</v>
      </c>
    </row>
    <row r="105" spans="1:12" s="24" customFormat="1" ht="19.899999999999999" customHeight="1">
      <c r="A105" s="19" t="s">
        <v>741</v>
      </c>
      <c r="B105" s="20"/>
      <c r="C105" s="20"/>
      <c r="D105" s="21" t="s">
        <v>150</v>
      </c>
      <c r="E105" s="21"/>
      <c r="F105" s="20"/>
      <c r="G105" s="20"/>
      <c r="H105" s="20"/>
      <c r="I105" s="20"/>
      <c r="J105" s="64"/>
      <c r="K105" s="23"/>
      <c r="L105" s="24">
        <v>1</v>
      </c>
    </row>
    <row r="106" spans="1:12" s="32" customFormat="1" ht="25.15" customHeight="1">
      <c r="A106" s="25" t="s">
        <v>742</v>
      </c>
      <c r="B106" s="26" t="s">
        <v>515</v>
      </c>
      <c r="C106" s="27" t="s">
        <v>500</v>
      </c>
      <c r="D106" s="28" t="s">
        <v>151</v>
      </c>
      <c r="E106" s="29" t="s">
        <v>139</v>
      </c>
      <c r="F106" s="30">
        <v>41</v>
      </c>
      <c r="G106" s="31">
        <v>20.23</v>
      </c>
      <c r="H106" s="31">
        <v>25.28</v>
      </c>
      <c r="I106" s="31">
        <f t="shared" ref="I106:I109" si="25">H106*F106</f>
        <v>1036.48</v>
      </c>
      <c r="J106" s="62">
        <f>I106/$I$346</f>
        <v>1.0167458110756217E-3</v>
      </c>
      <c r="K106" s="6"/>
      <c r="L106" s="35">
        <v>6</v>
      </c>
    </row>
    <row r="107" spans="1:12" s="32" customFormat="1" ht="25.15" customHeight="1">
      <c r="A107" s="25" t="s">
        <v>743</v>
      </c>
      <c r="B107" s="26" t="s">
        <v>515</v>
      </c>
      <c r="C107" s="27" t="s">
        <v>500</v>
      </c>
      <c r="D107" s="28" t="s">
        <v>152</v>
      </c>
      <c r="E107" s="29" t="s">
        <v>139</v>
      </c>
      <c r="F107" s="30">
        <v>48</v>
      </c>
      <c r="G107" s="31">
        <v>20.23</v>
      </c>
      <c r="H107" s="31">
        <v>25.28</v>
      </c>
      <c r="I107" s="31">
        <f t="shared" si="25"/>
        <v>1213.44</v>
      </c>
      <c r="J107" s="62">
        <f>I107/$I$346</f>
        <v>1.1903365593080449E-3</v>
      </c>
      <c r="K107" s="6"/>
      <c r="L107" s="35">
        <v>2</v>
      </c>
    </row>
    <row r="108" spans="1:12" s="32" customFormat="1" ht="40.15" customHeight="1">
      <c r="A108" s="25" t="s">
        <v>744</v>
      </c>
      <c r="B108" s="26" t="s">
        <v>516</v>
      </c>
      <c r="C108" s="27" t="s">
        <v>500</v>
      </c>
      <c r="D108" s="28" t="s">
        <v>153</v>
      </c>
      <c r="E108" s="29" t="s">
        <v>139</v>
      </c>
      <c r="F108" s="30">
        <v>35</v>
      </c>
      <c r="G108" s="31">
        <v>39.119999999999997</v>
      </c>
      <c r="H108" s="31">
        <v>48.9</v>
      </c>
      <c r="I108" s="31">
        <f t="shared" si="25"/>
        <v>1711.5</v>
      </c>
      <c r="J108" s="62">
        <f>I108/$I$346</f>
        <v>1.6789136844472894E-3</v>
      </c>
      <c r="K108" s="6"/>
      <c r="L108" s="35">
        <v>4</v>
      </c>
    </row>
    <row r="109" spans="1:12" s="32" customFormat="1" ht="25.15" customHeight="1">
      <c r="A109" s="25" t="s">
        <v>745</v>
      </c>
      <c r="B109" s="26" t="s">
        <v>517</v>
      </c>
      <c r="C109" s="27" t="s">
        <v>500</v>
      </c>
      <c r="D109" s="28" t="s">
        <v>154</v>
      </c>
      <c r="E109" s="29" t="s">
        <v>139</v>
      </c>
      <c r="F109" s="30">
        <v>15</v>
      </c>
      <c r="G109" s="31">
        <v>44.22</v>
      </c>
      <c r="H109" s="31">
        <v>55.27</v>
      </c>
      <c r="I109" s="31">
        <f t="shared" si="25"/>
        <v>829.05000000000007</v>
      </c>
      <c r="J109" s="62">
        <f>I109/$I$346</f>
        <v>8.1326520017004111E-4</v>
      </c>
      <c r="K109" s="6"/>
      <c r="L109" s="35">
        <v>40</v>
      </c>
    </row>
    <row r="110" spans="1:12" s="24" customFormat="1" ht="19.899999999999999" customHeight="1">
      <c r="A110" s="19" t="s">
        <v>746</v>
      </c>
      <c r="B110" s="20"/>
      <c r="C110" s="20"/>
      <c r="D110" s="21" t="s">
        <v>134</v>
      </c>
      <c r="E110" s="21"/>
      <c r="F110" s="20"/>
      <c r="G110" s="20"/>
      <c r="H110" s="20"/>
      <c r="I110" s="20"/>
      <c r="J110" s="64"/>
      <c r="K110" s="23"/>
      <c r="L110" s="24">
        <v>20</v>
      </c>
    </row>
    <row r="111" spans="1:12" s="32" customFormat="1" ht="25.15" customHeight="1">
      <c r="A111" s="25" t="s">
        <v>747</v>
      </c>
      <c r="B111" s="26" t="s">
        <v>639</v>
      </c>
      <c r="C111" s="27" t="s">
        <v>500</v>
      </c>
      <c r="D111" s="28" t="s">
        <v>155</v>
      </c>
      <c r="E111" s="29" t="s">
        <v>139</v>
      </c>
      <c r="F111" s="30">
        <v>41</v>
      </c>
      <c r="G111" s="31">
        <v>65.42</v>
      </c>
      <c r="H111" s="31">
        <v>81.77</v>
      </c>
      <c r="I111" s="31">
        <f t="shared" ref="I111:I112" si="26">H111*F111</f>
        <v>3352.5699999999997</v>
      </c>
      <c r="J111" s="62">
        <f>I111/$I$346</f>
        <v>3.2887383295749041E-3</v>
      </c>
      <c r="K111" s="6"/>
      <c r="L111" s="35">
        <v>3</v>
      </c>
    </row>
    <row r="112" spans="1:12" s="32" customFormat="1" ht="25.15" customHeight="1">
      <c r="A112" s="25" t="s">
        <v>748</v>
      </c>
      <c r="B112" s="26" t="s">
        <v>640</v>
      </c>
      <c r="C112" s="27" t="s">
        <v>500</v>
      </c>
      <c r="D112" s="28" t="s">
        <v>156</v>
      </c>
      <c r="E112" s="29" t="s">
        <v>139</v>
      </c>
      <c r="F112" s="30">
        <v>2</v>
      </c>
      <c r="G112" s="31">
        <v>12.15</v>
      </c>
      <c r="H112" s="31">
        <v>15.18</v>
      </c>
      <c r="I112" s="31">
        <f t="shared" si="26"/>
        <v>30.36</v>
      </c>
      <c r="J112" s="62">
        <f>I112/$I$346</f>
        <v>2.9781957031738067E-5</v>
      </c>
      <c r="K112" s="6"/>
      <c r="L112" s="35">
        <v>3</v>
      </c>
    </row>
    <row r="113" spans="1:12" s="24" customFormat="1" ht="19.899999999999999" customHeight="1">
      <c r="A113" s="19" t="s">
        <v>749</v>
      </c>
      <c r="B113" s="20"/>
      <c r="C113" s="20"/>
      <c r="D113" s="21" t="s">
        <v>157</v>
      </c>
      <c r="E113" s="21"/>
      <c r="F113" s="20"/>
      <c r="G113" s="20"/>
      <c r="H113" s="20"/>
      <c r="I113" s="20"/>
      <c r="J113" s="64"/>
      <c r="K113" s="23"/>
      <c r="L113" s="24">
        <v>15</v>
      </c>
    </row>
    <row r="114" spans="1:12" s="32" customFormat="1" ht="25.15" customHeight="1">
      <c r="A114" s="25" t="s">
        <v>750</v>
      </c>
      <c r="B114" s="26" t="s">
        <v>632</v>
      </c>
      <c r="C114" s="27" t="s">
        <v>492</v>
      </c>
      <c r="D114" s="28" t="s">
        <v>158</v>
      </c>
      <c r="E114" s="29" t="s">
        <v>139</v>
      </c>
      <c r="F114" s="30">
        <v>2</v>
      </c>
      <c r="G114" s="31">
        <v>33.549999999999997</v>
      </c>
      <c r="H114" s="31">
        <v>41.93</v>
      </c>
      <c r="I114" s="31">
        <f t="shared" ref="I114:I121" si="27">H114*F114</f>
        <v>83.86</v>
      </c>
      <c r="J114" s="62">
        <f t="shared" ref="J114:J121" si="28">I114/$I$346</f>
        <v>8.2263337176599285E-5</v>
      </c>
      <c r="K114" s="6"/>
      <c r="L114" s="35">
        <v>25</v>
      </c>
    </row>
    <row r="115" spans="1:12" s="32" customFormat="1" ht="40.15" customHeight="1">
      <c r="A115" s="25" t="s">
        <v>751</v>
      </c>
      <c r="B115" s="26" t="s">
        <v>641</v>
      </c>
      <c r="C115" s="27" t="s">
        <v>492</v>
      </c>
      <c r="D115" s="28" t="s">
        <v>159</v>
      </c>
      <c r="E115" s="29" t="s">
        <v>139</v>
      </c>
      <c r="F115" s="30">
        <v>1</v>
      </c>
      <c r="G115" s="31">
        <v>424.55</v>
      </c>
      <c r="H115" s="31">
        <v>530.67999999999995</v>
      </c>
      <c r="I115" s="31">
        <f t="shared" si="27"/>
        <v>530.67999999999995</v>
      </c>
      <c r="J115" s="62">
        <f t="shared" si="28"/>
        <v>5.2057605262196172E-4</v>
      </c>
      <c r="K115" s="6"/>
      <c r="L115" s="35">
        <v>25</v>
      </c>
    </row>
    <row r="116" spans="1:12" s="32" customFormat="1" ht="49.9" customHeight="1">
      <c r="A116" s="25" t="s">
        <v>752</v>
      </c>
      <c r="B116" s="26" t="s">
        <v>641</v>
      </c>
      <c r="C116" s="27" t="s">
        <v>492</v>
      </c>
      <c r="D116" s="28" t="s">
        <v>160</v>
      </c>
      <c r="E116" s="29" t="s">
        <v>139</v>
      </c>
      <c r="F116" s="30">
        <v>2</v>
      </c>
      <c r="G116" s="31">
        <v>424.55</v>
      </c>
      <c r="H116" s="31">
        <v>530.67999999999995</v>
      </c>
      <c r="I116" s="31">
        <f t="shared" si="27"/>
        <v>1061.3599999999999</v>
      </c>
      <c r="J116" s="62">
        <f t="shared" si="28"/>
        <v>1.0411521052439234E-3</v>
      </c>
      <c r="K116" s="6"/>
      <c r="L116" s="35">
        <v>160</v>
      </c>
    </row>
    <row r="117" spans="1:12" s="32" customFormat="1" ht="25.15" customHeight="1">
      <c r="A117" s="25" t="s">
        <v>753</v>
      </c>
      <c r="B117" s="26" t="s">
        <v>685</v>
      </c>
      <c r="C117" s="27" t="s">
        <v>492</v>
      </c>
      <c r="D117" s="28" t="s">
        <v>161</v>
      </c>
      <c r="E117" s="29" t="s">
        <v>139</v>
      </c>
      <c r="F117" s="30">
        <v>1</v>
      </c>
      <c r="G117" s="31">
        <v>4.5999999999999996</v>
      </c>
      <c r="H117" s="31">
        <v>5.75</v>
      </c>
      <c r="I117" s="31">
        <f t="shared" si="27"/>
        <v>5.75</v>
      </c>
      <c r="J117" s="62">
        <f t="shared" si="28"/>
        <v>5.6405221651019068E-6</v>
      </c>
      <c r="K117" s="6"/>
      <c r="L117" s="35">
        <v>300</v>
      </c>
    </row>
    <row r="118" spans="1:12" s="32" customFormat="1" ht="25.15" customHeight="1">
      <c r="A118" s="25" t="s">
        <v>754</v>
      </c>
      <c r="B118" s="26" t="s">
        <v>685</v>
      </c>
      <c r="C118" s="27" t="s">
        <v>492</v>
      </c>
      <c r="D118" s="28" t="s">
        <v>162</v>
      </c>
      <c r="E118" s="29" t="s">
        <v>139</v>
      </c>
      <c r="F118" s="30">
        <v>13</v>
      </c>
      <c r="G118" s="31">
        <v>4.5999999999999996</v>
      </c>
      <c r="H118" s="31">
        <v>5.75</v>
      </c>
      <c r="I118" s="31">
        <f t="shared" si="27"/>
        <v>74.75</v>
      </c>
      <c r="J118" s="62">
        <f t="shared" si="28"/>
        <v>7.3326788146324784E-5</v>
      </c>
      <c r="K118" s="6"/>
      <c r="L118" s="35">
        <v>10</v>
      </c>
    </row>
    <row r="119" spans="1:12" s="32" customFormat="1" ht="25.15" customHeight="1">
      <c r="A119" s="25" t="s">
        <v>755</v>
      </c>
      <c r="B119" s="26" t="s">
        <v>685</v>
      </c>
      <c r="C119" s="27" t="s">
        <v>492</v>
      </c>
      <c r="D119" s="28" t="s">
        <v>163</v>
      </c>
      <c r="E119" s="29" t="s">
        <v>139</v>
      </c>
      <c r="F119" s="30">
        <v>1</v>
      </c>
      <c r="G119" s="31">
        <v>4.5999999999999996</v>
      </c>
      <c r="H119" s="31">
        <v>5.75</v>
      </c>
      <c r="I119" s="31">
        <f t="shared" si="27"/>
        <v>5.75</v>
      </c>
      <c r="J119" s="62">
        <f t="shared" si="28"/>
        <v>5.6405221651019068E-6</v>
      </c>
      <c r="K119" s="6"/>
      <c r="L119" s="35">
        <v>41</v>
      </c>
    </row>
    <row r="120" spans="1:12" s="32" customFormat="1" ht="25.15" customHeight="1">
      <c r="A120" s="25" t="s">
        <v>756</v>
      </c>
      <c r="B120" s="26" t="s">
        <v>640</v>
      </c>
      <c r="C120" s="27" t="s">
        <v>500</v>
      </c>
      <c r="D120" s="28" t="s">
        <v>164</v>
      </c>
      <c r="E120" s="29" t="s">
        <v>139</v>
      </c>
      <c r="F120" s="30">
        <v>1</v>
      </c>
      <c r="G120" s="31">
        <v>12.15</v>
      </c>
      <c r="H120" s="31">
        <v>15.18</v>
      </c>
      <c r="I120" s="31">
        <f t="shared" si="27"/>
        <v>15.18</v>
      </c>
      <c r="J120" s="62">
        <f t="shared" si="28"/>
        <v>1.4890978515869033E-5</v>
      </c>
      <c r="K120" s="6"/>
      <c r="L120" s="35">
        <v>14</v>
      </c>
    </row>
    <row r="121" spans="1:12" s="32" customFormat="1" ht="25.15" customHeight="1">
      <c r="A121" s="25" t="s">
        <v>757</v>
      </c>
      <c r="B121" s="26" t="s">
        <v>642</v>
      </c>
      <c r="C121" s="27" t="s">
        <v>500</v>
      </c>
      <c r="D121" s="28" t="s">
        <v>165</v>
      </c>
      <c r="E121" s="29" t="s">
        <v>139</v>
      </c>
      <c r="F121" s="30">
        <v>14</v>
      </c>
      <c r="G121" s="31">
        <v>1.85</v>
      </c>
      <c r="H121" s="31">
        <v>2.31</v>
      </c>
      <c r="I121" s="31">
        <f t="shared" si="27"/>
        <v>32.340000000000003</v>
      </c>
      <c r="J121" s="62">
        <f t="shared" si="28"/>
        <v>3.1724258577286207E-5</v>
      </c>
      <c r="K121" s="6"/>
      <c r="L121" s="35">
        <v>890</v>
      </c>
    </row>
    <row r="122" spans="1:12" s="24" customFormat="1" ht="19.899999999999999" customHeight="1">
      <c r="A122" s="19" t="s">
        <v>758</v>
      </c>
      <c r="B122" s="20"/>
      <c r="C122" s="20"/>
      <c r="D122" s="21" t="s">
        <v>123</v>
      </c>
      <c r="E122" s="21"/>
      <c r="F122" s="20"/>
      <c r="G122" s="20"/>
      <c r="H122" s="20"/>
      <c r="I122" s="20"/>
      <c r="J122" s="64"/>
      <c r="K122" s="23"/>
      <c r="L122" s="24">
        <v>8</v>
      </c>
    </row>
    <row r="123" spans="1:12" s="24" customFormat="1" ht="19.899999999999999" customHeight="1">
      <c r="A123" s="19" t="s">
        <v>759</v>
      </c>
      <c r="B123" s="20"/>
      <c r="C123" s="20"/>
      <c r="D123" s="21" t="s">
        <v>166</v>
      </c>
      <c r="E123" s="21"/>
      <c r="F123" s="20"/>
      <c r="G123" s="20"/>
      <c r="H123" s="20"/>
      <c r="I123" s="20"/>
      <c r="J123" s="64"/>
      <c r="K123" s="23"/>
      <c r="L123" s="24">
        <v>1</v>
      </c>
    </row>
    <row r="124" spans="1:12" s="32" customFormat="1" ht="25.15" customHeight="1">
      <c r="A124" s="25" t="s">
        <v>167</v>
      </c>
      <c r="B124" s="26" t="s">
        <v>643</v>
      </c>
      <c r="C124" s="27" t="s">
        <v>492</v>
      </c>
      <c r="D124" s="28" t="s">
        <v>168</v>
      </c>
      <c r="E124" s="29" t="s">
        <v>27</v>
      </c>
      <c r="F124" s="30">
        <v>1</v>
      </c>
      <c r="G124" s="31">
        <v>12.44</v>
      </c>
      <c r="H124" s="31">
        <v>15.55</v>
      </c>
      <c r="I124" s="31">
        <f t="shared" ref="I124:I125" si="29">H124*F124</f>
        <v>15.55</v>
      </c>
      <c r="J124" s="62">
        <f>I124/$I$346</f>
        <v>1.5253933855188636E-5</v>
      </c>
      <c r="K124" s="6"/>
      <c r="L124" s="35">
        <v>10</v>
      </c>
    </row>
    <row r="125" spans="1:12" s="32" customFormat="1" ht="25.15" customHeight="1">
      <c r="A125" s="25" t="s">
        <v>169</v>
      </c>
      <c r="B125" s="26" t="s">
        <v>644</v>
      </c>
      <c r="C125" s="27" t="s">
        <v>492</v>
      </c>
      <c r="D125" s="28" t="s">
        <v>170</v>
      </c>
      <c r="E125" s="29" t="s">
        <v>27</v>
      </c>
      <c r="F125" s="30">
        <v>70</v>
      </c>
      <c r="G125" s="31">
        <v>9.48</v>
      </c>
      <c r="H125" s="31">
        <v>11.85</v>
      </c>
      <c r="I125" s="31">
        <f t="shared" si="29"/>
        <v>829.5</v>
      </c>
      <c r="J125" s="62">
        <f>I125/$I$346</f>
        <v>8.1370663233948381E-4</v>
      </c>
      <c r="K125" s="6"/>
      <c r="L125" s="35">
        <v>70</v>
      </c>
    </row>
    <row r="126" spans="1:12" s="24" customFormat="1" ht="19.899999999999999" customHeight="1">
      <c r="A126" s="19" t="s">
        <v>760</v>
      </c>
      <c r="B126" s="20"/>
      <c r="C126" s="20"/>
      <c r="D126" s="21" t="s">
        <v>171</v>
      </c>
      <c r="E126" s="21"/>
      <c r="F126" s="20"/>
      <c r="G126" s="20"/>
      <c r="H126" s="20"/>
      <c r="I126" s="20"/>
      <c r="J126" s="64"/>
      <c r="K126" s="23"/>
      <c r="L126" s="24">
        <v>10</v>
      </c>
    </row>
    <row r="127" spans="1:12" s="32" customFormat="1" ht="25.15" customHeight="1">
      <c r="A127" s="25" t="s">
        <v>172</v>
      </c>
      <c r="B127" s="26" t="s">
        <v>644</v>
      </c>
      <c r="C127" s="27" t="s">
        <v>492</v>
      </c>
      <c r="D127" s="28" t="s">
        <v>170</v>
      </c>
      <c r="E127" s="29" t="s">
        <v>27</v>
      </c>
      <c r="F127" s="30">
        <v>10</v>
      </c>
      <c r="G127" s="31">
        <v>9.48</v>
      </c>
      <c r="H127" s="31">
        <v>11.85</v>
      </c>
      <c r="I127" s="31">
        <f t="shared" ref="I127" si="30">H127*F127</f>
        <v>118.5</v>
      </c>
      <c r="J127" s="62">
        <f>I127/$I$346</f>
        <v>1.1624380461992626E-4</v>
      </c>
      <c r="K127" s="6"/>
      <c r="L127" s="35">
        <v>45</v>
      </c>
    </row>
    <row r="128" spans="1:12" s="24" customFormat="1" ht="19.899999999999999" customHeight="1">
      <c r="A128" s="19" t="s">
        <v>761</v>
      </c>
      <c r="B128" s="20"/>
      <c r="C128" s="20"/>
      <c r="D128" s="21" t="s">
        <v>173</v>
      </c>
      <c r="E128" s="21"/>
      <c r="F128" s="20"/>
      <c r="G128" s="20"/>
      <c r="H128" s="20"/>
      <c r="I128" s="20"/>
      <c r="J128" s="64"/>
      <c r="K128" s="23"/>
      <c r="L128" s="24">
        <v>1</v>
      </c>
    </row>
    <row r="129" spans="1:12" s="32" customFormat="1" ht="25.15" customHeight="1">
      <c r="A129" s="25" t="s">
        <v>174</v>
      </c>
      <c r="B129" s="26" t="s">
        <v>644</v>
      </c>
      <c r="C129" s="27" t="s">
        <v>492</v>
      </c>
      <c r="D129" s="28" t="s">
        <v>170</v>
      </c>
      <c r="E129" s="29" t="s">
        <v>27</v>
      </c>
      <c r="F129" s="30">
        <v>45</v>
      </c>
      <c r="G129" s="31">
        <v>9.48</v>
      </c>
      <c r="H129" s="31">
        <v>11.85</v>
      </c>
      <c r="I129" s="31">
        <f t="shared" ref="I129" si="31">H129*F129</f>
        <v>533.25</v>
      </c>
      <c r="J129" s="62">
        <f>I129/$I$346</f>
        <v>5.2309712078966813E-4</v>
      </c>
      <c r="K129" s="6"/>
      <c r="L129" s="35">
        <v>13</v>
      </c>
    </row>
    <row r="130" spans="1:12" s="24" customFormat="1" ht="19.899999999999999" customHeight="1">
      <c r="A130" s="19" t="s">
        <v>762</v>
      </c>
      <c r="B130" s="20"/>
      <c r="C130" s="20"/>
      <c r="D130" s="21" t="s">
        <v>175</v>
      </c>
      <c r="E130" s="21"/>
      <c r="F130" s="20"/>
      <c r="G130" s="20"/>
      <c r="H130" s="20"/>
      <c r="I130" s="20"/>
      <c r="J130" s="64"/>
      <c r="K130" s="23"/>
      <c r="L130" s="24">
        <v>41</v>
      </c>
    </row>
    <row r="131" spans="1:12" s="32" customFormat="1" ht="25.15" customHeight="1">
      <c r="A131" s="25" t="s">
        <v>176</v>
      </c>
      <c r="B131" s="26" t="s">
        <v>645</v>
      </c>
      <c r="C131" s="27" t="s">
        <v>492</v>
      </c>
      <c r="D131" s="28" t="s">
        <v>177</v>
      </c>
      <c r="E131" s="29" t="s">
        <v>27</v>
      </c>
      <c r="F131" s="30">
        <v>10</v>
      </c>
      <c r="G131" s="31">
        <v>13.61</v>
      </c>
      <c r="H131" s="31">
        <v>17.010000000000002</v>
      </c>
      <c r="I131" s="31">
        <f t="shared" ref="I131" si="32">H131*F131</f>
        <v>170.10000000000002</v>
      </c>
      <c r="J131" s="62">
        <f>I131/$I$346</f>
        <v>1.6686136004936253E-4</v>
      </c>
      <c r="K131" s="6"/>
      <c r="L131" s="35">
        <v>2</v>
      </c>
    </row>
    <row r="132" spans="1:12" s="24" customFormat="1" ht="30" customHeight="1">
      <c r="A132" s="19" t="s">
        <v>763</v>
      </c>
      <c r="B132" s="20"/>
      <c r="C132" s="20"/>
      <c r="D132" s="21" t="s">
        <v>178</v>
      </c>
      <c r="E132" s="21"/>
      <c r="F132" s="20"/>
      <c r="G132" s="20"/>
      <c r="H132" s="20"/>
      <c r="I132" s="20"/>
      <c r="J132" s="64"/>
      <c r="K132" s="23"/>
    </row>
    <row r="133" spans="1:12" s="32" customFormat="1" ht="25.15" customHeight="1">
      <c r="A133" s="25" t="s">
        <v>179</v>
      </c>
      <c r="B133" s="26" t="s">
        <v>646</v>
      </c>
      <c r="C133" s="27" t="s">
        <v>492</v>
      </c>
      <c r="D133" s="28" t="s">
        <v>170</v>
      </c>
      <c r="E133" s="29" t="s">
        <v>69</v>
      </c>
      <c r="F133" s="30">
        <v>75</v>
      </c>
      <c r="G133" s="31">
        <v>2.91</v>
      </c>
      <c r="H133" s="31">
        <v>3.63</v>
      </c>
      <c r="I133" s="31">
        <f t="shared" ref="I133:I138" si="33">H133*F133</f>
        <v>272.25</v>
      </c>
      <c r="J133" s="62">
        <f t="shared" ref="J133:J138" si="34">I133/$I$346</f>
        <v>2.6706646251286855E-4</v>
      </c>
      <c r="K133" s="6"/>
    </row>
    <row r="134" spans="1:12" s="32" customFormat="1" ht="25.15" customHeight="1">
      <c r="A134" s="25" t="s">
        <v>180</v>
      </c>
      <c r="B134" s="26" t="s">
        <v>647</v>
      </c>
      <c r="C134" s="27" t="s">
        <v>500</v>
      </c>
      <c r="D134" s="28" t="s">
        <v>181</v>
      </c>
      <c r="E134" s="29" t="s">
        <v>69</v>
      </c>
      <c r="F134" s="30">
        <v>75</v>
      </c>
      <c r="G134" s="31">
        <v>1.7</v>
      </c>
      <c r="H134" s="31">
        <v>2.12</v>
      </c>
      <c r="I134" s="31">
        <f t="shared" si="33"/>
        <v>159</v>
      </c>
      <c r="J134" s="62">
        <f t="shared" si="34"/>
        <v>1.5597269986977446E-4</v>
      </c>
      <c r="K134" s="6"/>
    </row>
    <row r="135" spans="1:12" s="32" customFormat="1" ht="25.15" customHeight="1">
      <c r="A135" s="25" t="s">
        <v>182</v>
      </c>
      <c r="B135" s="26" t="s">
        <v>648</v>
      </c>
      <c r="C135" s="27" t="s">
        <v>492</v>
      </c>
      <c r="D135" s="28" t="s">
        <v>183</v>
      </c>
      <c r="E135" s="29" t="s">
        <v>69</v>
      </c>
      <c r="F135" s="30">
        <v>75</v>
      </c>
      <c r="G135" s="31">
        <v>0.19</v>
      </c>
      <c r="H135" s="31">
        <v>0.23</v>
      </c>
      <c r="I135" s="31">
        <f t="shared" si="33"/>
        <v>17.25</v>
      </c>
      <c r="J135" s="62">
        <f t="shared" si="34"/>
        <v>1.6921566495305722E-5</v>
      </c>
      <c r="K135" s="6"/>
    </row>
    <row r="136" spans="1:12" s="32" customFormat="1" ht="25.15" customHeight="1">
      <c r="A136" s="25" t="s">
        <v>184</v>
      </c>
      <c r="B136" s="26" t="s">
        <v>649</v>
      </c>
      <c r="C136" s="27" t="s">
        <v>500</v>
      </c>
      <c r="D136" s="28" t="s">
        <v>185</v>
      </c>
      <c r="E136" s="29" t="s">
        <v>69</v>
      </c>
      <c r="F136" s="30">
        <v>75</v>
      </c>
      <c r="G136" s="31">
        <v>0.38</v>
      </c>
      <c r="H136" s="31">
        <v>0.47</v>
      </c>
      <c r="I136" s="31">
        <f t="shared" si="33"/>
        <v>35.25</v>
      </c>
      <c r="J136" s="62">
        <f t="shared" si="34"/>
        <v>3.4578853273016039E-5</v>
      </c>
      <c r="K136" s="6"/>
    </row>
    <row r="137" spans="1:12" s="32" customFormat="1" ht="25.15" customHeight="1">
      <c r="A137" s="25" t="s">
        <v>186</v>
      </c>
      <c r="B137" s="26" t="s">
        <v>650</v>
      </c>
      <c r="C137" s="27" t="s">
        <v>500</v>
      </c>
      <c r="D137" s="28" t="s">
        <v>187</v>
      </c>
      <c r="E137" s="29" t="s">
        <v>69</v>
      </c>
      <c r="F137" s="30">
        <v>75</v>
      </c>
      <c r="G137" s="31">
        <v>1.64</v>
      </c>
      <c r="H137" s="31">
        <v>2.0499999999999998</v>
      </c>
      <c r="I137" s="31">
        <f t="shared" si="33"/>
        <v>153.75</v>
      </c>
      <c r="J137" s="62">
        <f t="shared" si="34"/>
        <v>1.508226578929423E-4</v>
      </c>
      <c r="K137" s="6"/>
    </row>
    <row r="138" spans="1:12" s="32" customFormat="1" ht="25.15" customHeight="1">
      <c r="A138" s="25" t="s">
        <v>188</v>
      </c>
      <c r="B138" s="26" t="s">
        <v>651</v>
      </c>
      <c r="C138" s="27" t="s">
        <v>500</v>
      </c>
      <c r="D138" s="28" t="s">
        <v>189</v>
      </c>
      <c r="E138" s="29" t="s">
        <v>69</v>
      </c>
      <c r="F138" s="30">
        <v>100</v>
      </c>
      <c r="G138" s="31">
        <v>0.44</v>
      </c>
      <c r="H138" s="31">
        <v>0.55000000000000004</v>
      </c>
      <c r="I138" s="31">
        <f t="shared" si="33"/>
        <v>55.000000000000007</v>
      </c>
      <c r="J138" s="62">
        <f t="shared" si="34"/>
        <v>5.3952820709670418E-5</v>
      </c>
      <c r="K138" s="6"/>
    </row>
    <row r="139" spans="1:12" s="24" customFormat="1" ht="30" customHeight="1">
      <c r="A139" s="19" t="s">
        <v>764</v>
      </c>
      <c r="B139" s="20"/>
      <c r="C139" s="20"/>
      <c r="D139" s="21" t="s">
        <v>190</v>
      </c>
      <c r="E139" s="21"/>
      <c r="F139" s="20"/>
      <c r="G139" s="20"/>
      <c r="H139" s="20"/>
      <c r="I139" s="20"/>
      <c r="J139" s="64"/>
      <c r="K139" s="23"/>
    </row>
    <row r="140" spans="1:12" s="32" customFormat="1" ht="49.9" customHeight="1">
      <c r="A140" s="25" t="s">
        <v>767</v>
      </c>
      <c r="B140" s="26" t="s">
        <v>652</v>
      </c>
      <c r="C140" s="27" t="s">
        <v>507</v>
      </c>
      <c r="D140" s="28" t="s">
        <v>191</v>
      </c>
      <c r="E140" s="29" t="s">
        <v>69</v>
      </c>
      <c r="F140" s="30">
        <v>12</v>
      </c>
      <c r="G140" s="31">
        <v>154.32</v>
      </c>
      <c r="H140" s="31">
        <v>192.9</v>
      </c>
      <c r="I140" s="31">
        <f t="shared" ref="I140:I154" si="35">H140*F140</f>
        <v>2314.8000000000002</v>
      </c>
      <c r="J140" s="62">
        <f t="shared" ref="J140:J154" si="36">I140/$I$346</f>
        <v>2.2707270796135468E-3</v>
      </c>
      <c r="K140" s="6"/>
    </row>
    <row r="141" spans="1:12" s="32" customFormat="1" ht="25.15" customHeight="1">
      <c r="A141" s="25" t="s">
        <v>768</v>
      </c>
      <c r="B141" s="26" t="s">
        <v>653</v>
      </c>
      <c r="C141" s="27" t="s">
        <v>500</v>
      </c>
      <c r="D141" s="28" t="s">
        <v>192</v>
      </c>
      <c r="E141" s="29" t="s">
        <v>69</v>
      </c>
      <c r="F141" s="30">
        <v>6</v>
      </c>
      <c r="G141" s="31">
        <v>22.87</v>
      </c>
      <c r="H141" s="31">
        <v>28.58</v>
      </c>
      <c r="I141" s="31">
        <f t="shared" si="35"/>
        <v>171.48</v>
      </c>
      <c r="J141" s="62">
        <f t="shared" si="36"/>
        <v>1.6821508536898696E-4</v>
      </c>
      <c r="K141" s="6"/>
    </row>
    <row r="142" spans="1:12" s="32" customFormat="1" ht="25.15" customHeight="1">
      <c r="A142" s="25" t="s">
        <v>769</v>
      </c>
      <c r="B142" s="26" t="s">
        <v>654</v>
      </c>
      <c r="C142" s="27" t="s">
        <v>500</v>
      </c>
      <c r="D142" s="28" t="s">
        <v>193</v>
      </c>
      <c r="E142" s="29" t="s">
        <v>69</v>
      </c>
      <c r="F142" s="30">
        <v>1</v>
      </c>
      <c r="G142" s="31">
        <v>50.19</v>
      </c>
      <c r="H142" s="31">
        <v>62.73</v>
      </c>
      <c r="I142" s="31">
        <f t="shared" si="35"/>
        <v>62.73</v>
      </c>
      <c r="J142" s="62">
        <f t="shared" si="36"/>
        <v>6.153564442032045E-5</v>
      </c>
      <c r="K142" s="6"/>
    </row>
    <row r="143" spans="1:12" s="32" customFormat="1" ht="25.15" customHeight="1">
      <c r="A143" s="25" t="s">
        <v>770</v>
      </c>
      <c r="B143" s="26" t="s">
        <v>655</v>
      </c>
      <c r="C143" s="27" t="s">
        <v>500</v>
      </c>
      <c r="D143" s="28" t="s">
        <v>194</v>
      </c>
      <c r="E143" s="29" t="s">
        <v>69</v>
      </c>
      <c r="F143" s="30">
        <v>2</v>
      </c>
      <c r="G143" s="31">
        <v>29.22</v>
      </c>
      <c r="H143" s="31">
        <v>36.520000000000003</v>
      </c>
      <c r="I143" s="31">
        <f t="shared" si="35"/>
        <v>73.040000000000006</v>
      </c>
      <c r="J143" s="62">
        <f t="shared" si="36"/>
        <v>7.1649345902442314E-5</v>
      </c>
      <c r="K143" s="6"/>
    </row>
    <row r="144" spans="1:12" s="32" customFormat="1" ht="25.15" customHeight="1">
      <c r="A144" s="25" t="s">
        <v>771</v>
      </c>
      <c r="B144" s="26" t="s">
        <v>656</v>
      </c>
      <c r="C144" s="27" t="s">
        <v>500</v>
      </c>
      <c r="D144" s="28" t="s">
        <v>195</v>
      </c>
      <c r="E144" s="29" t="s">
        <v>69</v>
      </c>
      <c r="F144" s="30">
        <v>15</v>
      </c>
      <c r="G144" s="31">
        <v>11.93</v>
      </c>
      <c r="H144" s="31">
        <v>14.91</v>
      </c>
      <c r="I144" s="31">
        <f t="shared" si="35"/>
        <v>223.65</v>
      </c>
      <c r="J144" s="62">
        <f t="shared" si="36"/>
        <v>2.193917882130507E-4</v>
      </c>
      <c r="K144" s="6"/>
    </row>
    <row r="145" spans="1:11" s="32" customFormat="1" ht="25.15" customHeight="1">
      <c r="A145" s="25" t="s">
        <v>772</v>
      </c>
      <c r="B145" s="26" t="s">
        <v>657</v>
      </c>
      <c r="C145" s="27" t="s">
        <v>500</v>
      </c>
      <c r="D145" s="28" t="s">
        <v>196</v>
      </c>
      <c r="E145" s="29" t="s">
        <v>69</v>
      </c>
      <c r="F145" s="30">
        <v>4</v>
      </c>
      <c r="G145" s="31">
        <v>3482.95</v>
      </c>
      <c r="H145" s="31">
        <v>4353.68</v>
      </c>
      <c r="I145" s="31">
        <f t="shared" si="35"/>
        <v>17414.72</v>
      </c>
      <c r="J145" s="62">
        <f t="shared" si="36"/>
        <v>1.7083150288529303E-2</v>
      </c>
      <c r="K145" s="6"/>
    </row>
    <row r="146" spans="1:11" s="32" customFormat="1" ht="25.15" customHeight="1">
      <c r="A146" s="25" t="s">
        <v>773</v>
      </c>
      <c r="B146" s="26" t="s">
        <v>658</v>
      </c>
      <c r="C146" s="27" t="s">
        <v>500</v>
      </c>
      <c r="D146" s="28" t="s">
        <v>197</v>
      </c>
      <c r="E146" s="29" t="s">
        <v>69</v>
      </c>
      <c r="F146" s="30">
        <v>40</v>
      </c>
      <c r="G146" s="31">
        <v>23.03</v>
      </c>
      <c r="H146" s="31">
        <v>28.78</v>
      </c>
      <c r="I146" s="31">
        <f t="shared" si="35"/>
        <v>1151.2</v>
      </c>
      <c r="J146" s="62">
        <f t="shared" si="36"/>
        <v>1.1292815854722288E-3</v>
      </c>
      <c r="K146" s="6"/>
    </row>
    <row r="147" spans="1:11" s="32" customFormat="1" ht="25.15" customHeight="1">
      <c r="A147" s="25" t="s">
        <v>774</v>
      </c>
      <c r="B147" s="26" t="s">
        <v>659</v>
      </c>
      <c r="C147" s="27" t="s">
        <v>500</v>
      </c>
      <c r="D147" s="28" t="s">
        <v>198</v>
      </c>
      <c r="E147" s="29" t="s">
        <v>69</v>
      </c>
      <c r="F147" s="30">
        <v>20</v>
      </c>
      <c r="G147" s="31">
        <v>14.77</v>
      </c>
      <c r="H147" s="31">
        <v>18.46</v>
      </c>
      <c r="I147" s="31">
        <f t="shared" si="35"/>
        <v>369.20000000000005</v>
      </c>
      <c r="J147" s="62">
        <f t="shared" si="36"/>
        <v>3.6217057101836945E-4</v>
      </c>
      <c r="K147" s="6"/>
    </row>
    <row r="148" spans="1:11" s="32" customFormat="1" ht="25.15" customHeight="1">
      <c r="A148" s="25" t="s">
        <v>775</v>
      </c>
      <c r="B148" s="26" t="s">
        <v>660</v>
      </c>
      <c r="C148" s="27" t="s">
        <v>500</v>
      </c>
      <c r="D148" s="28" t="s">
        <v>199</v>
      </c>
      <c r="E148" s="29" t="s">
        <v>69</v>
      </c>
      <c r="F148" s="30">
        <v>25</v>
      </c>
      <c r="G148" s="31">
        <v>4.3</v>
      </c>
      <c r="H148" s="31">
        <v>5.37</v>
      </c>
      <c r="I148" s="31">
        <f t="shared" si="35"/>
        <v>134.25</v>
      </c>
      <c r="J148" s="62">
        <f t="shared" si="36"/>
        <v>1.3169393055042277E-4</v>
      </c>
      <c r="K148" s="6"/>
    </row>
    <row r="149" spans="1:11" s="32" customFormat="1" ht="25.15" customHeight="1">
      <c r="A149" s="25" t="s">
        <v>776</v>
      </c>
      <c r="B149" s="26" t="s">
        <v>661</v>
      </c>
      <c r="C149" s="27" t="s">
        <v>500</v>
      </c>
      <c r="D149" s="28" t="s">
        <v>200</v>
      </c>
      <c r="E149" s="29" t="s">
        <v>69</v>
      </c>
      <c r="F149" s="30">
        <v>160</v>
      </c>
      <c r="G149" s="31">
        <v>4.38</v>
      </c>
      <c r="H149" s="31">
        <v>5.47</v>
      </c>
      <c r="I149" s="31">
        <f t="shared" si="35"/>
        <v>875.19999999999993</v>
      </c>
      <c r="J149" s="62">
        <f t="shared" si="36"/>
        <v>8.5853652154733713E-4</v>
      </c>
      <c r="K149" s="6"/>
    </row>
    <row r="150" spans="1:11" s="32" customFormat="1" ht="25.15" customHeight="1">
      <c r="A150" s="25" t="s">
        <v>777</v>
      </c>
      <c r="B150" s="26" t="s">
        <v>662</v>
      </c>
      <c r="C150" s="27" t="s">
        <v>500</v>
      </c>
      <c r="D150" s="28" t="s">
        <v>201</v>
      </c>
      <c r="E150" s="29" t="s">
        <v>69</v>
      </c>
      <c r="F150" s="30">
        <v>3</v>
      </c>
      <c r="G150" s="31">
        <v>12.77</v>
      </c>
      <c r="H150" s="31">
        <v>15.96</v>
      </c>
      <c r="I150" s="31">
        <f t="shared" si="35"/>
        <v>47.88</v>
      </c>
      <c r="J150" s="62">
        <f t="shared" si="36"/>
        <v>4.6968382828709449E-5</v>
      </c>
      <c r="K150" s="6"/>
    </row>
    <row r="151" spans="1:11" s="32" customFormat="1" ht="25.15" customHeight="1">
      <c r="A151" s="25" t="s">
        <v>778</v>
      </c>
      <c r="B151" s="26" t="s">
        <v>663</v>
      </c>
      <c r="C151" s="27" t="s">
        <v>500</v>
      </c>
      <c r="D151" s="28" t="s">
        <v>202</v>
      </c>
      <c r="E151" s="29" t="s">
        <v>69</v>
      </c>
      <c r="F151" s="30">
        <v>25</v>
      </c>
      <c r="G151" s="31">
        <v>2.02</v>
      </c>
      <c r="H151" s="31">
        <v>2.52</v>
      </c>
      <c r="I151" s="31">
        <f t="shared" si="35"/>
        <v>63</v>
      </c>
      <c r="J151" s="62">
        <f t="shared" si="36"/>
        <v>6.1800503721986104E-5</v>
      </c>
      <c r="K151" s="6"/>
    </row>
    <row r="152" spans="1:11" s="32" customFormat="1" ht="25.15" customHeight="1">
      <c r="A152" s="25" t="s">
        <v>779</v>
      </c>
      <c r="B152" s="26" t="s">
        <v>664</v>
      </c>
      <c r="C152" s="27" t="s">
        <v>500</v>
      </c>
      <c r="D152" s="28" t="s">
        <v>203</v>
      </c>
      <c r="E152" s="29" t="s">
        <v>69</v>
      </c>
      <c r="F152" s="30">
        <v>3</v>
      </c>
      <c r="G152" s="31">
        <v>395.64</v>
      </c>
      <c r="H152" s="31">
        <v>494.55</v>
      </c>
      <c r="I152" s="31">
        <f t="shared" si="35"/>
        <v>1483.65</v>
      </c>
      <c r="J152" s="62">
        <f t="shared" si="36"/>
        <v>1.455401862652773E-3</v>
      </c>
      <c r="K152" s="6"/>
    </row>
    <row r="153" spans="1:11" s="32" customFormat="1" ht="25.15" customHeight="1">
      <c r="A153" s="25" t="s">
        <v>780</v>
      </c>
      <c r="B153" s="26" t="s">
        <v>651</v>
      </c>
      <c r="C153" s="27" t="s">
        <v>500</v>
      </c>
      <c r="D153" s="28" t="s">
        <v>204</v>
      </c>
      <c r="E153" s="29" t="s">
        <v>69</v>
      </c>
      <c r="F153" s="30">
        <v>300</v>
      </c>
      <c r="G153" s="31">
        <v>0.44</v>
      </c>
      <c r="H153" s="31">
        <v>0.55000000000000004</v>
      </c>
      <c r="I153" s="31">
        <f t="shared" si="35"/>
        <v>165</v>
      </c>
      <c r="J153" s="62">
        <f t="shared" si="36"/>
        <v>1.6185846212901124E-4</v>
      </c>
      <c r="K153" s="6"/>
    </row>
    <row r="154" spans="1:11" s="32" customFormat="1" ht="25.15" customHeight="1">
      <c r="A154" s="25" t="s">
        <v>781</v>
      </c>
      <c r="B154" s="26" t="s">
        <v>665</v>
      </c>
      <c r="C154" s="27" t="s">
        <v>500</v>
      </c>
      <c r="D154" s="28" t="s">
        <v>205</v>
      </c>
      <c r="E154" s="29" t="s">
        <v>69</v>
      </c>
      <c r="F154" s="30">
        <v>15</v>
      </c>
      <c r="G154" s="31">
        <v>9.27</v>
      </c>
      <c r="H154" s="31">
        <v>11.58</v>
      </c>
      <c r="I154" s="31">
        <f t="shared" si="35"/>
        <v>173.7</v>
      </c>
      <c r="J154" s="62">
        <f t="shared" si="36"/>
        <v>1.7039281740490456E-4</v>
      </c>
      <c r="K154" s="6"/>
    </row>
    <row r="155" spans="1:11" s="24" customFormat="1" ht="30" customHeight="1">
      <c r="A155" s="19" t="s">
        <v>765</v>
      </c>
      <c r="B155" s="20"/>
      <c r="C155" s="20"/>
      <c r="D155" s="21" t="s">
        <v>206</v>
      </c>
      <c r="E155" s="21"/>
      <c r="F155" s="20"/>
      <c r="G155" s="20"/>
      <c r="H155" s="20"/>
      <c r="I155" s="20"/>
      <c r="J155" s="64"/>
      <c r="K155" s="23"/>
    </row>
    <row r="156" spans="1:11" s="32" customFormat="1" ht="25.15" customHeight="1">
      <c r="A156" s="25" t="s">
        <v>782</v>
      </c>
      <c r="B156" s="26" t="s">
        <v>666</v>
      </c>
      <c r="C156" s="27" t="s">
        <v>500</v>
      </c>
      <c r="D156" s="28" t="s">
        <v>207</v>
      </c>
      <c r="E156" s="29" t="s">
        <v>69</v>
      </c>
      <c r="F156" s="30">
        <v>10</v>
      </c>
      <c r="G156" s="31">
        <v>2819.83</v>
      </c>
      <c r="H156" s="31">
        <v>3524.78</v>
      </c>
      <c r="I156" s="31">
        <f t="shared" ref="I156:I161" si="37">H156*F156</f>
        <v>35247.800000000003</v>
      </c>
      <c r="J156" s="62">
        <f t="shared" ref="J156:J162" si="38">I156/$I$346</f>
        <v>3.4576695160187652E-2</v>
      </c>
      <c r="K156" s="6"/>
    </row>
    <row r="157" spans="1:11" s="32" customFormat="1" ht="25.15" customHeight="1">
      <c r="A157" s="25" t="s">
        <v>783</v>
      </c>
      <c r="B157" s="26" t="s">
        <v>667</v>
      </c>
      <c r="C157" s="27" t="s">
        <v>500</v>
      </c>
      <c r="D157" s="28" t="s">
        <v>208</v>
      </c>
      <c r="E157" s="29" t="s">
        <v>69</v>
      </c>
      <c r="F157" s="30">
        <v>10</v>
      </c>
      <c r="G157" s="31">
        <v>12.32</v>
      </c>
      <c r="H157" s="31">
        <v>15.4</v>
      </c>
      <c r="I157" s="31">
        <f t="shared" si="37"/>
        <v>154</v>
      </c>
      <c r="J157" s="62">
        <f t="shared" si="38"/>
        <v>1.5106789798707715E-4</v>
      </c>
      <c r="K157" s="6"/>
    </row>
    <row r="158" spans="1:11" s="32" customFormat="1" ht="25.15" customHeight="1">
      <c r="A158" s="25" t="s">
        <v>784</v>
      </c>
      <c r="B158" s="26" t="s">
        <v>668</v>
      </c>
      <c r="C158" s="27" t="s">
        <v>500</v>
      </c>
      <c r="D158" s="28" t="s">
        <v>209</v>
      </c>
      <c r="E158" s="29" t="s">
        <v>69</v>
      </c>
      <c r="F158" s="30">
        <v>20</v>
      </c>
      <c r="G158" s="31">
        <v>515.54</v>
      </c>
      <c r="H158" s="31">
        <v>644.41999999999996</v>
      </c>
      <c r="I158" s="31">
        <f t="shared" si="37"/>
        <v>12888.4</v>
      </c>
      <c r="J158" s="62">
        <f t="shared" si="38"/>
        <v>1.2643009716991203E-2</v>
      </c>
      <c r="K158" s="6"/>
    </row>
    <row r="159" spans="1:11" s="32" customFormat="1" ht="25.15" customHeight="1">
      <c r="A159" s="25" t="s">
        <v>785</v>
      </c>
      <c r="B159" s="26" t="s">
        <v>669</v>
      </c>
      <c r="C159" s="27" t="s">
        <v>500</v>
      </c>
      <c r="D159" s="28" t="s">
        <v>210</v>
      </c>
      <c r="E159" s="29" t="s">
        <v>69</v>
      </c>
      <c r="F159" s="30">
        <v>2</v>
      </c>
      <c r="G159" s="31">
        <v>3325.17</v>
      </c>
      <c r="H159" s="31">
        <v>4156.46</v>
      </c>
      <c r="I159" s="31">
        <f t="shared" si="37"/>
        <v>8312.92</v>
      </c>
      <c r="J159" s="62">
        <f t="shared" si="38"/>
        <v>8.1546451333424259E-3</v>
      </c>
      <c r="K159" s="6"/>
    </row>
    <row r="160" spans="1:11" s="32" customFormat="1" ht="25.15" customHeight="1">
      <c r="A160" s="25" t="s">
        <v>786</v>
      </c>
      <c r="B160" s="26" t="s">
        <v>686</v>
      </c>
      <c r="C160" s="27" t="s">
        <v>500</v>
      </c>
      <c r="D160" s="28" t="s">
        <v>211</v>
      </c>
      <c r="E160" s="29" t="s">
        <v>139</v>
      </c>
      <c r="F160" s="30">
        <v>40</v>
      </c>
      <c r="G160" s="31">
        <v>12.3</v>
      </c>
      <c r="H160" s="31">
        <v>15.37</v>
      </c>
      <c r="I160" s="31">
        <f t="shared" si="37"/>
        <v>614.79999999999995</v>
      </c>
      <c r="J160" s="62">
        <f t="shared" si="38"/>
        <v>6.0309443949646123E-4</v>
      </c>
      <c r="K160" s="6"/>
    </row>
    <row r="161" spans="1:11" s="32" customFormat="1" ht="25.15" customHeight="1">
      <c r="A161" s="25" t="s">
        <v>787</v>
      </c>
      <c r="B161" s="26" t="s">
        <v>670</v>
      </c>
      <c r="C161" s="27" t="s">
        <v>500</v>
      </c>
      <c r="D161" s="28" t="s">
        <v>212</v>
      </c>
      <c r="E161" s="29" t="s">
        <v>139</v>
      </c>
      <c r="F161" s="30">
        <v>4</v>
      </c>
      <c r="G161" s="31">
        <v>38.35</v>
      </c>
      <c r="H161" s="31">
        <v>47.93</v>
      </c>
      <c r="I161" s="31">
        <f t="shared" si="37"/>
        <v>191.72</v>
      </c>
      <c r="J161" s="62">
        <f t="shared" si="38"/>
        <v>1.8806972339014565E-4</v>
      </c>
      <c r="K161" s="6"/>
    </row>
    <row r="162" spans="1:11" s="32" customFormat="1" ht="25.15" customHeight="1">
      <c r="A162" s="25" t="s">
        <v>788</v>
      </c>
      <c r="B162" s="26" t="s">
        <v>671</v>
      </c>
      <c r="C162" s="27" t="s">
        <v>507</v>
      </c>
      <c r="D162" s="28" t="s">
        <v>213</v>
      </c>
      <c r="E162" s="29" t="s">
        <v>139</v>
      </c>
      <c r="F162" s="30">
        <v>7</v>
      </c>
      <c r="G162" s="31">
        <v>6.29</v>
      </c>
      <c r="H162" s="31">
        <v>7.86</v>
      </c>
      <c r="I162" s="31">
        <f>H162*F162</f>
        <v>55.02</v>
      </c>
      <c r="J162" s="62">
        <f t="shared" si="38"/>
        <v>5.3972439917201209E-5</v>
      </c>
      <c r="K162" s="6"/>
    </row>
    <row r="163" spans="1:11" s="24" customFormat="1" ht="34.9" customHeight="1">
      <c r="A163" s="45"/>
      <c r="B163" s="46"/>
      <c r="C163" s="46"/>
      <c r="D163" s="47" t="s">
        <v>214</v>
      </c>
      <c r="E163" s="48"/>
      <c r="F163" s="49"/>
      <c r="G163" s="50"/>
      <c r="H163" s="50"/>
      <c r="I163" s="51"/>
      <c r="J163" s="66"/>
      <c r="K163" s="23"/>
    </row>
    <row r="164" spans="1:11" s="24" customFormat="1" ht="30" customHeight="1">
      <c r="A164" s="19" t="s">
        <v>766</v>
      </c>
      <c r="B164" s="20"/>
      <c r="C164" s="20"/>
      <c r="D164" s="21" t="s">
        <v>215</v>
      </c>
      <c r="E164" s="21"/>
      <c r="F164" s="20"/>
      <c r="G164" s="50"/>
      <c r="H164" s="50"/>
      <c r="I164" s="20"/>
      <c r="J164" s="64"/>
      <c r="K164" s="23"/>
    </row>
    <row r="165" spans="1:11" s="32" customFormat="1" ht="25.15" customHeight="1">
      <c r="A165" s="25" t="s">
        <v>789</v>
      </c>
      <c r="B165" s="27" t="s">
        <v>535</v>
      </c>
      <c r="C165" s="27" t="s">
        <v>507</v>
      </c>
      <c r="D165" s="28" t="s">
        <v>216</v>
      </c>
      <c r="E165" s="29" t="s">
        <v>139</v>
      </c>
      <c r="F165" s="30">
        <v>41</v>
      </c>
      <c r="G165" s="31">
        <v>226.16</v>
      </c>
      <c r="H165" s="31">
        <v>282.7</v>
      </c>
      <c r="I165" s="31">
        <f>H165*F165</f>
        <v>11590.699999999999</v>
      </c>
      <c r="J165" s="62">
        <f>I165/$I$346</f>
        <v>1.1370017436355942E-2</v>
      </c>
      <c r="K165" s="6"/>
    </row>
    <row r="166" spans="1:11" s="61" customFormat="1" ht="30" customHeight="1">
      <c r="A166" s="54"/>
      <c r="B166" s="55"/>
      <c r="C166" s="55"/>
      <c r="D166" s="56" t="s">
        <v>679</v>
      </c>
      <c r="E166" s="57"/>
      <c r="F166" s="58"/>
      <c r="G166" s="55"/>
      <c r="H166" s="55"/>
      <c r="I166" s="59">
        <f>SUM(I74:I165)</f>
        <v>166479.03999999998</v>
      </c>
      <c r="J166" s="63">
        <f>SUM(J74:J165)</f>
        <v>0.16330934176432818</v>
      </c>
      <c r="K166" s="60"/>
    </row>
    <row r="167" spans="1:11" s="24" customFormat="1" ht="30" customHeight="1">
      <c r="A167" s="19" t="s">
        <v>715</v>
      </c>
      <c r="B167" s="20"/>
      <c r="C167" s="20"/>
      <c r="D167" s="21" t="s">
        <v>217</v>
      </c>
      <c r="E167" s="21"/>
      <c r="F167" s="20"/>
      <c r="G167" s="20"/>
      <c r="H167" s="20"/>
      <c r="I167" s="20"/>
      <c r="J167" s="64"/>
      <c r="K167" s="23"/>
    </row>
    <row r="168" spans="1:11" s="24" customFormat="1" ht="30" customHeight="1">
      <c r="A168" s="19" t="s">
        <v>697</v>
      </c>
      <c r="B168" s="20"/>
      <c r="C168" s="20"/>
      <c r="D168" s="21" t="s">
        <v>218</v>
      </c>
      <c r="E168" s="21"/>
      <c r="F168" s="20"/>
      <c r="G168" s="20"/>
      <c r="H168" s="20"/>
      <c r="I168" s="20"/>
      <c r="J168" s="64"/>
      <c r="K168" s="23"/>
    </row>
    <row r="169" spans="1:11" s="24" customFormat="1" ht="30" customHeight="1">
      <c r="A169" s="19" t="s">
        <v>698</v>
      </c>
      <c r="B169" s="20"/>
      <c r="C169" s="20"/>
      <c r="D169" s="21" t="s">
        <v>219</v>
      </c>
      <c r="E169" s="21"/>
      <c r="F169" s="20"/>
      <c r="G169" s="20"/>
      <c r="H169" s="20"/>
      <c r="I169" s="20"/>
      <c r="J169" s="64"/>
      <c r="K169" s="23"/>
    </row>
    <row r="170" spans="1:11" s="32" customFormat="1" ht="25.15" customHeight="1">
      <c r="A170" s="25" t="s">
        <v>699</v>
      </c>
      <c r="B170" s="27" t="s">
        <v>518</v>
      </c>
      <c r="C170" s="27" t="s">
        <v>492</v>
      </c>
      <c r="D170" s="28" t="s">
        <v>220</v>
      </c>
      <c r="E170" s="29" t="s">
        <v>27</v>
      </c>
      <c r="F170" s="30">
        <v>50</v>
      </c>
      <c r="G170" s="31">
        <v>24.29</v>
      </c>
      <c r="H170" s="31">
        <v>30.36</v>
      </c>
      <c r="I170" s="31">
        <f t="shared" ref="I170:I172" si="39">H170*F170</f>
        <v>1518</v>
      </c>
      <c r="J170" s="62">
        <f>I170/$I$346</f>
        <v>1.4890978515869034E-3</v>
      </c>
      <c r="K170" s="6"/>
    </row>
    <row r="171" spans="1:11" s="32" customFormat="1" ht="25.15" customHeight="1">
      <c r="A171" s="25" t="s">
        <v>700</v>
      </c>
      <c r="B171" s="27" t="s">
        <v>519</v>
      </c>
      <c r="C171" s="27" t="s">
        <v>492</v>
      </c>
      <c r="D171" s="28" t="s">
        <v>221</v>
      </c>
      <c r="E171" s="29" t="s">
        <v>27</v>
      </c>
      <c r="F171" s="30">
        <v>50</v>
      </c>
      <c r="G171" s="31">
        <v>33.090000000000003</v>
      </c>
      <c r="H171" s="31">
        <v>41.36</v>
      </c>
      <c r="I171" s="31">
        <f t="shared" si="39"/>
        <v>2068</v>
      </c>
      <c r="J171" s="62">
        <f>I171/$I$346</f>
        <v>2.0286260586836074E-3</v>
      </c>
      <c r="K171" s="6"/>
    </row>
    <row r="172" spans="1:11" s="32" customFormat="1" ht="25.15" customHeight="1">
      <c r="A172" s="25" t="s">
        <v>701</v>
      </c>
      <c r="B172" s="27" t="s">
        <v>520</v>
      </c>
      <c r="C172" s="27" t="s">
        <v>492</v>
      </c>
      <c r="D172" s="28" t="s">
        <v>222</v>
      </c>
      <c r="E172" s="29" t="s">
        <v>27</v>
      </c>
      <c r="F172" s="30">
        <v>20</v>
      </c>
      <c r="G172" s="31">
        <v>17.670000000000002</v>
      </c>
      <c r="H172" s="31">
        <v>22.08</v>
      </c>
      <c r="I172" s="31">
        <f t="shared" si="39"/>
        <v>441.59999999999997</v>
      </c>
      <c r="J172" s="62">
        <f>I172/$I$346</f>
        <v>4.3319210227982642E-4</v>
      </c>
      <c r="K172" s="6"/>
    </row>
    <row r="173" spans="1:11" s="24" customFormat="1" ht="30" customHeight="1">
      <c r="A173" s="19" t="s">
        <v>790</v>
      </c>
      <c r="B173" s="20"/>
      <c r="C173" s="20"/>
      <c r="D173" s="21" t="s">
        <v>223</v>
      </c>
      <c r="E173" s="21"/>
      <c r="F173" s="20"/>
      <c r="G173" s="20"/>
      <c r="H173" s="20"/>
      <c r="I173" s="20"/>
      <c r="J173" s="64"/>
      <c r="K173" s="23"/>
    </row>
    <row r="174" spans="1:11" s="32" customFormat="1" ht="25.15" customHeight="1">
      <c r="A174" s="25" t="s">
        <v>702</v>
      </c>
      <c r="B174" s="27" t="s">
        <v>521</v>
      </c>
      <c r="C174" s="27" t="s">
        <v>492</v>
      </c>
      <c r="D174" s="28" t="s">
        <v>224</v>
      </c>
      <c r="E174" s="29" t="s">
        <v>69</v>
      </c>
      <c r="F174" s="30">
        <v>25</v>
      </c>
      <c r="G174" s="31">
        <v>6.69</v>
      </c>
      <c r="H174" s="31">
        <v>8.36</v>
      </c>
      <c r="I174" s="31">
        <f t="shared" ref="I174:I177" si="40">H174*F174</f>
        <v>209</v>
      </c>
      <c r="J174" s="62">
        <f>I174/$I$346</f>
        <v>2.0502071869674758E-4</v>
      </c>
      <c r="K174" s="6"/>
    </row>
    <row r="175" spans="1:11" s="32" customFormat="1" ht="25.15" customHeight="1">
      <c r="A175" s="25" t="s">
        <v>703</v>
      </c>
      <c r="B175" s="26" t="s">
        <v>687</v>
      </c>
      <c r="C175" s="27" t="s">
        <v>492</v>
      </c>
      <c r="D175" s="28" t="s">
        <v>225</v>
      </c>
      <c r="E175" s="29" t="s">
        <v>69</v>
      </c>
      <c r="F175" s="30">
        <v>3</v>
      </c>
      <c r="G175" s="31">
        <v>7.68</v>
      </c>
      <c r="H175" s="31">
        <v>9.6</v>
      </c>
      <c r="I175" s="31">
        <f t="shared" si="40"/>
        <v>28.799999999999997</v>
      </c>
      <c r="J175" s="62">
        <f>I175/$I$346</f>
        <v>2.8251658844336504E-5</v>
      </c>
      <c r="K175" s="6"/>
    </row>
    <row r="176" spans="1:11" s="32" customFormat="1" ht="25.15" customHeight="1">
      <c r="A176" s="25" t="s">
        <v>704</v>
      </c>
      <c r="B176" s="27" t="s">
        <v>522</v>
      </c>
      <c r="C176" s="27" t="s">
        <v>492</v>
      </c>
      <c r="D176" s="28" t="s">
        <v>226</v>
      </c>
      <c r="E176" s="29" t="s">
        <v>69</v>
      </c>
      <c r="F176" s="30">
        <v>3</v>
      </c>
      <c r="G176" s="31">
        <v>8.7799999999999994</v>
      </c>
      <c r="H176" s="31">
        <v>10.97</v>
      </c>
      <c r="I176" s="31">
        <f t="shared" si="40"/>
        <v>32.910000000000004</v>
      </c>
      <c r="J176" s="62">
        <f>I176/$I$346</f>
        <v>3.2283405991913701E-5</v>
      </c>
      <c r="K176" s="6"/>
    </row>
    <row r="177" spans="1:11" s="32" customFormat="1" ht="25.15" customHeight="1">
      <c r="A177" s="25" t="s">
        <v>705</v>
      </c>
      <c r="B177" s="27" t="s">
        <v>523</v>
      </c>
      <c r="C177" s="27" t="s">
        <v>492</v>
      </c>
      <c r="D177" s="28" t="s">
        <v>227</v>
      </c>
      <c r="E177" s="29" t="s">
        <v>69</v>
      </c>
      <c r="F177" s="30">
        <v>3</v>
      </c>
      <c r="G177" s="31">
        <v>38.869999999999997</v>
      </c>
      <c r="H177" s="31">
        <v>48.58</v>
      </c>
      <c r="I177" s="31">
        <f t="shared" si="40"/>
        <v>145.74</v>
      </c>
      <c r="J177" s="62">
        <f>I177/$I$346</f>
        <v>1.429651652768612E-4</v>
      </c>
      <c r="K177" s="6"/>
    </row>
    <row r="178" spans="1:11" s="24" customFormat="1" ht="30" customHeight="1">
      <c r="A178" s="19" t="s">
        <v>791</v>
      </c>
      <c r="B178" s="20"/>
      <c r="C178" s="20"/>
      <c r="D178" s="21" t="s">
        <v>228</v>
      </c>
      <c r="E178" s="21"/>
      <c r="F178" s="20"/>
      <c r="G178" s="20"/>
      <c r="H178" s="20"/>
      <c r="I178" s="20"/>
      <c r="J178" s="64"/>
      <c r="K178" s="23"/>
    </row>
    <row r="179" spans="1:11" s="32" customFormat="1" ht="25.15" customHeight="1">
      <c r="A179" s="25" t="s">
        <v>706</v>
      </c>
      <c r="B179" s="26" t="s">
        <v>688</v>
      </c>
      <c r="C179" s="27" t="s">
        <v>492</v>
      </c>
      <c r="D179" s="28" t="s">
        <v>229</v>
      </c>
      <c r="E179" s="29" t="s">
        <v>69</v>
      </c>
      <c r="F179" s="30">
        <v>1</v>
      </c>
      <c r="G179" s="31">
        <v>0.94</v>
      </c>
      <c r="H179" s="31">
        <v>1.17</v>
      </c>
      <c r="I179" s="31">
        <f t="shared" ref="I179:I180" si="41">H179*F179</f>
        <v>1.17</v>
      </c>
      <c r="J179" s="62">
        <f>I179/$I$346</f>
        <v>1.1477236405511705E-6</v>
      </c>
      <c r="K179" s="6"/>
    </row>
    <row r="180" spans="1:11" s="32" customFormat="1" ht="25.15" customHeight="1">
      <c r="A180" s="25" t="s">
        <v>707</v>
      </c>
      <c r="B180" s="26" t="s">
        <v>689</v>
      </c>
      <c r="C180" s="27" t="s">
        <v>492</v>
      </c>
      <c r="D180" s="28" t="s">
        <v>230</v>
      </c>
      <c r="E180" s="29" t="s">
        <v>69</v>
      </c>
      <c r="F180" s="30">
        <v>1</v>
      </c>
      <c r="G180" s="31">
        <v>4.17</v>
      </c>
      <c r="H180" s="31">
        <v>5.21</v>
      </c>
      <c r="I180" s="31">
        <f t="shared" si="41"/>
        <v>5.21</v>
      </c>
      <c r="J180" s="62">
        <f>I180/$I$346</f>
        <v>5.1108035617705975E-6</v>
      </c>
      <c r="K180" s="6"/>
    </row>
    <row r="181" spans="1:11" s="24" customFormat="1" ht="30" customHeight="1">
      <c r="A181" s="19" t="s">
        <v>792</v>
      </c>
      <c r="B181" s="20"/>
      <c r="C181" s="20"/>
      <c r="D181" s="21" t="s">
        <v>231</v>
      </c>
      <c r="E181" s="21"/>
      <c r="F181" s="20"/>
      <c r="G181" s="20"/>
      <c r="H181" s="20"/>
      <c r="I181" s="20"/>
      <c r="J181" s="64"/>
      <c r="K181" s="23"/>
    </row>
    <row r="182" spans="1:11" s="32" customFormat="1" ht="25.15" customHeight="1">
      <c r="A182" s="25" t="s">
        <v>708</v>
      </c>
      <c r="B182" s="26" t="s">
        <v>524</v>
      </c>
      <c r="C182" s="27" t="s">
        <v>492</v>
      </c>
      <c r="D182" s="28" t="s">
        <v>232</v>
      </c>
      <c r="E182" s="29" t="s">
        <v>69</v>
      </c>
      <c r="F182" s="30">
        <v>12</v>
      </c>
      <c r="G182" s="31">
        <v>9.69</v>
      </c>
      <c r="H182" s="31">
        <v>12.11</v>
      </c>
      <c r="I182" s="31">
        <f t="shared" ref="I182:I184" si="42">H182*F182</f>
        <v>145.32</v>
      </c>
      <c r="J182" s="62">
        <f>I182/$I$346</f>
        <v>1.4255316191871462E-4</v>
      </c>
      <c r="K182" s="6"/>
    </row>
    <row r="183" spans="1:11" s="32" customFormat="1" ht="25.15" customHeight="1">
      <c r="A183" s="25" t="s">
        <v>709</v>
      </c>
      <c r="B183" s="26" t="s">
        <v>525</v>
      </c>
      <c r="C183" s="27" t="s">
        <v>492</v>
      </c>
      <c r="D183" s="28" t="s">
        <v>233</v>
      </c>
      <c r="E183" s="29" t="s">
        <v>69</v>
      </c>
      <c r="F183" s="30">
        <v>8</v>
      </c>
      <c r="G183" s="31">
        <v>13.24</v>
      </c>
      <c r="H183" s="31">
        <v>16.55</v>
      </c>
      <c r="I183" s="31">
        <f t="shared" si="42"/>
        <v>132.4</v>
      </c>
      <c r="J183" s="62">
        <f>I183/$I$346</f>
        <v>1.2987915385382479E-4</v>
      </c>
      <c r="K183" s="6"/>
    </row>
    <row r="184" spans="1:11" s="32" customFormat="1" ht="25.15" customHeight="1">
      <c r="A184" s="25" t="s">
        <v>710</v>
      </c>
      <c r="B184" s="26" t="s">
        <v>526</v>
      </c>
      <c r="C184" s="27" t="s">
        <v>492</v>
      </c>
      <c r="D184" s="28" t="s">
        <v>234</v>
      </c>
      <c r="E184" s="29" t="s">
        <v>69</v>
      </c>
      <c r="F184" s="30">
        <v>4</v>
      </c>
      <c r="G184" s="31">
        <v>14.1</v>
      </c>
      <c r="H184" s="31">
        <v>17.62</v>
      </c>
      <c r="I184" s="31">
        <f t="shared" si="42"/>
        <v>70.48</v>
      </c>
      <c r="J184" s="62">
        <f>I184/$I$346</f>
        <v>6.9138087338501287E-5</v>
      </c>
      <c r="K184" s="6"/>
    </row>
    <row r="185" spans="1:11" s="24" customFormat="1" ht="30" customHeight="1">
      <c r="A185" s="19" t="s">
        <v>793</v>
      </c>
      <c r="B185" s="20"/>
      <c r="C185" s="20"/>
      <c r="D185" s="21" t="s">
        <v>235</v>
      </c>
      <c r="E185" s="21"/>
      <c r="F185" s="20"/>
      <c r="G185" s="20"/>
      <c r="H185" s="20"/>
      <c r="I185" s="20"/>
      <c r="J185" s="64"/>
      <c r="K185" s="23"/>
    </row>
    <row r="186" spans="1:11" s="32" customFormat="1" ht="25.15" customHeight="1">
      <c r="A186" s="25" t="s">
        <v>711</v>
      </c>
      <c r="B186" s="26" t="s">
        <v>527</v>
      </c>
      <c r="C186" s="27" t="s">
        <v>492</v>
      </c>
      <c r="D186" s="28" t="s">
        <v>236</v>
      </c>
      <c r="E186" s="29" t="s">
        <v>69</v>
      </c>
      <c r="F186" s="30">
        <v>3</v>
      </c>
      <c r="G186" s="31">
        <v>18.45</v>
      </c>
      <c r="H186" s="31">
        <v>23.06</v>
      </c>
      <c r="I186" s="31">
        <f t="shared" ref="I186:I187" si="43">H186*F186</f>
        <v>69.179999999999993</v>
      </c>
      <c r="J186" s="62">
        <f>I186/$I$346</f>
        <v>6.7862838848999982E-5</v>
      </c>
      <c r="K186" s="6"/>
    </row>
    <row r="187" spans="1:11" s="32" customFormat="1" ht="25.15" customHeight="1">
      <c r="A187" s="25" t="s">
        <v>712</v>
      </c>
      <c r="B187" s="26" t="s">
        <v>528</v>
      </c>
      <c r="C187" s="27" t="s">
        <v>492</v>
      </c>
      <c r="D187" s="28" t="s">
        <v>237</v>
      </c>
      <c r="E187" s="29" t="s">
        <v>69</v>
      </c>
      <c r="F187" s="30">
        <v>3</v>
      </c>
      <c r="G187" s="31">
        <v>29.23</v>
      </c>
      <c r="H187" s="31">
        <v>36.53</v>
      </c>
      <c r="I187" s="31">
        <f t="shared" si="43"/>
        <v>109.59</v>
      </c>
      <c r="J187" s="62">
        <f>I187/$I$346</f>
        <v>1.0750344766495966E-4</v>
      </c>
      <c r="K187" s="6"/>
    </row>
    <row r="188" spans="1:11" s="24" customFormat="1" ht="30" customHeight="1">
      <c r="A188" s="19" t="s">
        <v>794</v>
      </c>
      <c r="B188" s="20"/>
      <c r="C188" s="20"/>
      <c r="D188" s="21" t="s">
        <v>238</v>
      </c>
      <c r="E188" s="21"/>
      <c r="F188" s="20"/>
      <c r="G188" s="20"/>
      <c r="H188" s="20"/>
      <c r="I188" s="20"/>
      <c r="J188" s="64"/>
      <c r="K188" s="23"/>
    </row>
    <row r="189" spans="1:11" s="32" customFormat="1" ht="25.15" customHeight="1">
      <c r="A189" s="25" t="s">
        <v>713</v>
      </c>
      <c r="B189" s="26" t="s">
        <v>690</v>
      </c>
      <c r="C189" s="27" t="s">
        <v>492</v>
      </c>
      <c r="D189" s="28" t="s">
        <v>239</v>
      </c>
      <c r="E189" s="29" t="s">
        <v>69</v>
      </c>
      <c r="F189" s="30">
        <v>4</v>
      </c>
      <c r="G189" s="31">
        <v>1.18</v>
      </c>
      <c r="H189" s="31">
        <v>1.47</v>
      </c>
      <c r="I189" s="31">
        <f t="shared" ref="I189:I190" si="44">H189*F189</f>
        <v>5.88</v>
      </c>
      <c r="J189" s="62">
        <f>I189/$I$346</f>
        <v>5.7680470140520368E-6</v>
      </c>
      <c r="K189" s="6"/>
    </row>
    <row r="190" spans="1:11" s="32" customFormat="1" ht="25.15" customHeight="1">
      <c r="A190" s="25" t="s">
        <v>714</v>
      </c>
      <c r="B190" s="26" t="s">
        <v>691</v>
      </c>
      <c r="C190" s="27" t="s">
        <v>492</v>
      </c>
      <c r="D190" s="28" t="s">
        <v>240</v>
      </c>
      <c r="E190" s="29" t="s">
        <v>69</v>
      </c>
      <c r="F190" s="30">
        <v>3</v>
      </c>
      <c r="G190" s="31">
        <v>3.71</v>
      </c>
      <c r="H190" s="31">
        <v>4.63</v>
      </c>
      <c r="I190" s="31">
        <f t="shared" si="44"/>
        <v>13.89</v>
      </c>
      <c r="J190" s="62">
        <f>I190/$I$346</f>
        <v>1.3625539630133129E-5</v>
      </c>
      <c r="K190" s="6"/>
    </row>
    <row r="191" spans="1:11" s="24" customFormat="1" ht="30" customHeight="1">
      <c r="A191" s="19" t="s">
        <v>795</v>
      </c>
      <c r="B191" s="20"/>
      <c r="C191" s="20"/>
      <c r="D191" s="21" t="s">
        <v>245</v>
      </c>
      <c r="E191" s="21"/>
      <c r="F191" s="20"/>
      <c r="G191" s="20"/>
      <c r="H191" s="20"/>
      <c r="I191" s="20"/>
      <c r="J191" s="64"/>
      <c r="K191" s="23"/>
    </row>
    <row r="192" spans="1:11" s="24" customFormat="1" ht="30" customHeight="1">
      <c r="A192" s="19" t="s">
        <v>796</v>
      </c>
      <c r="B192" s="20"/>
      <c r="C192" s="20"/>
      <c r="D192" s="21" t="s">
        <v>246</v>
      </c>
      <c r="E192" s="21"/>
      <c r="F192" s="20"/>
      <c r="G192" s="20"/>
      <c r="H192" s="20"/>
      <c r="I192" s="20"/>
      <c r="J192" s="64"/>
      <c r="K192" s="23"/>
    </row>
    <row r="193" spans="1:11" s="32" customFormat="1" ht="25.15" customHeight="1">
      <c r="A193" s="25" t="s">
        <v>798</v>
      </c>
      <c r="B193" s="26" t="s">
        <v>692</v>
      </c>
      <c r="C193" s="27" t="s">
        <v>492</v>
      </c>
      <c r="D193" s="28" t="s">
        <v>247</v>
      </c>
      <c r="E193" s="29" t="s">
        <v>69</v>
      </c>
      <c r="F193" s="30">
        <v>11</v>
      </c>
      <c r="G193" s="31">
        <v>110.39</v>
      </c>
      <c r="H193" s="31">
        <v>137.97999999999999</v>
      </c>
      <c r="I193" s="31">
        <f t="shared" ref="I193:I194" si="45">H193*F193</f>
        <v>1517.78</v>
      </c>
      <c r="J193" s="62">
        <f>I193/$I$346</f>
        <v>1.4888820403040647E-3</v>
      </c>
      <c r="K193" s="6"/>
    </row>
    <row r="194" spans="1:11" s="32" customFormat="1" ht="25.15" customHeight="1">
      <c r="A194" s="25" t="s">
        <v>799</v>
      </c>
      <c r="B194" s="26" t="s">
        <v>693</v>
      </c>
      <c r="C194" s="27" t="s">
        <v>492</v>
      </c>
      <c r="D194" s="28" t="s">
        <v>248</v>
      </c>
      <c r="E194" s="29" t="s">
        <v>69</v>
      </c>
      <c r="F194" s="30">
        <v>1</v>
      </c>
      <c r="G194" s="31">
        <v>47.89</v>
      </c>
      <c r="H194" s="31">
        <v>59.86</v>
      </c>
      <c r="I194" s="31">
        <f t="shared" si="45"/>
        <v>59.86</v>
      </c>
      <c r="J194" s="62">
        <f>I194/$I$346</f>
        <v>5.87202881396522E-5</v>
      </c>
      <c r="K194" s="6"/>
    </row>
    <row r="195" spans="1:11" s="24" customFormat="1" ht="30" customHeight="1">
      <c r="A195" s="19" t="s">
        <v>797</v>
      </c>
      <c r="B195" s="20"/>
      <c r="C195" s="20"/>
      <c r="D195" s="21" t="s">
        <v>250</v>
      </c>
      <c r="E195" s="21"/>
      <c r="F195" s="20"/>
      <c r="G195" s="20"/>
      <c r="H195" s="20"/>
      <c r="I195" s="20"/>
      <c r="J195" s="64"/>
      <c r="K195" s="23"/>
    </row>
    <row r="196" spans="1:11" s="32" customFormat="1" ht="25.15" customHeight="1">
      <c r="A196" s="25" t="s">
        <v>800</v>
      </c>
      <c r="B196" s="26" t="s">
        <v>694</v>
      </c>
      <c r="C196" s="27" t="s">
        <v>500</v>
      </c>
      <c r="D196" s="28" t="s">
        <v>251</v>
      </c>
      <c r="E196" s="29" t="s">
        <v>69</v>
      </c>
      <c r="F196" s="30">
        <v>11</v>
      </c>
      <c r="G196" s="31">
        <v>57.18</v>
      </c>
      <c r="H196" s="31">
        <v>71.47</v>
      </c>
      <c r="I196" s="31">
        <f t="shared" ref="I196" si="46">H196*F196</f>
        <v>786.17</v>
      </c>
      <c r="J196" s="62">
        <f>I196/$I$346</f>
        <v>7.7120161922402883E-4</v>
      </c>
      <c r="K196" s="6"/>
    </row>
    <row r="197" spans="1:11" s="24" customFormat="1" ht="30" customHeight="1">
      <c r="A197" s="19" t="s">
        <v>801</v>
      </c>
      <c r="B197" s="20"/>
      <c r="C197" s="20"/>
      <c r="D197" s="21" t="s">
        <v>252</v>
      </c>
      <c r="E197" s="21"/>
      <c r="F197" s="20"/>
      <c r="G197" s="20"/>
      <c r="H197" s="20"/>
      <c r="I197" s="20"/>
      <c r="J197" s="64"/>
      <c r="K197" s="23"/>
    </row>
    <row r="198" spans="1:11" s="32" customFormat="1" ht="25.15" customHeight="1">
      <c r="A198" s="25" t="s">
        <v>802</v>
      </c>
      <c r="B198" s="26" t="s">
        <v>672</v>
      </c>
      <c r="C198" s="27" t="s">
        <v>492</v>
      </c>
      <c r="D198" s="28" t="s">
        <v>253</v>
      </c>
      <c r="E198" s="29" t="s">
        <v>27</v>
      </c>
      <c r="F198" s="30">
        <v>8</v>
      </c>
      <c r="G198" s="31">
        <v>143.58000000000001</v>
      </c>
      <c r="H198" s="31">
        <v>179.47</v>
      </c>
      <c r="I198" s="31">
        <f t="shared" ref="I198:I199" si="47">H198*F198</f>
        <v>1435.76</v>
      </c>
      <c r="J198" s="62">
        <f>I198/$I$346</f>
        <v>1.4084236702202981E-3</v>
      </c>
      <c r="K198" s="6"/>
    </row>
    <row r="199" spans="1:11" s="32" customFormat="1" ht="25.15" customHeight="1">
      <c r="A199" s="25" t="s">
        <v>803</v>
      </c>
      <c r="B199" s="26" t="s">
        <v>672</v>
      </c>
      <c r="C199" s="27" t="s">
        <v>492</v>
      </c>
      <c r="D199" s="28" t="s">
        <v>254</v>
      </c>
      <c r="E199" s="29" t="s">
        <v>27</v>
      </c>
      <c r="F199" s="30">
        <v>2</v>
      </c>
      <c r="G199" s="31">
        <v>143.58000000000001</v>
      </c>
      <c r="H199" s="31">
        <v>179.47</v>
      </c>
      <c r="I199" s="31">
        <f t="shared" si="47"/>
        <v>358.94</v>
      </c>
      <c r="J199" s="62">
        <f>I199/$I$346</f>
        <v>3.5210591755507453E-4</v>
      </c>
      <c r="K199" s="6"/>
    </row>
    <row r="200" spans="1:11" s="61" customFormat="1" ht="30" customHeight="1">
      <c r="A200" s="54"/>
      <c r="B200" s="55"/>
      <c r="C200" s="55"/>
      <c r="D200" s="56" t="s">
        <v>679</v>
      </c>
      <c r="E200" s="57"/>
      <c r="F200" s="58"/>
      <c r="G200" s="55"/>
      <c r="H200" s="55"/>
      <c r="I200" s="59">
        <f>SUM(I169:I199)</f>
        <v>9155.68</v>
      </c>
      <c r="J200" s="63">
        <f>SUM(J169:J199)</f>
        <v>8.9813593002748202E-3</v>
      </c>
      <c r="K200" s="60"/>
    </row>
    <row r="201" spans="1:11" s="24" customFormat="1" ht="30" customHeight="1">
      <c r="A201" s="19" t="s">
        <v>18</v>
      </c>
      <c r="B201" s="20"/>
      <c r="C201" s="20"/>
      <c r="D201" s="21" t="s">
        <v>255</v>
      </c>
      <c r="E201" s="21"/>
      <c r="F201" s="20"/>
      <c r="G201" s="20"/>
      <c r="H201" s="20"/>
      <c r="I201" s="20"/>
      <c r="J201" s="64"/>
      <c r="K201" s="23"/>
    </row>
    <row r="202" spans="1:11" s="32" customFormat="1" ht="40.15" customHeight="1">
      <c r="A202" s="25" t="s">
        <v>58</v>
      </c>
      <c r="B202" s="26" t="s">
        <v>554</v>
      </c>
      <c r="C202" s="27" t="s">
        <v>500</v>
      </c>
      <c r="D202" s="28" t="s">
        <v>256</v>
      </c>
      <c r="E202" s="29" t="s">
        <v>69</v>
      </c>
      <c r="F202" s="30">
        <v>2</v>
      </c>
      <c r="G202" s="31">
        <v>2100.27</v>
      </c>
      <c r="H202" s="31">
        <v>2625.33</v>
      </c>
      <c r="I202" s="31">
        <f t="shared" ref="I202:I204" si="48">H202*F202</f>
        <v>5250.66</v>
      </c>
      <c r="J202" s="62">
        <f>I202/$I$346</f>
        <v>5.1506894106806917E-3</v>
      </c>
      <c r="K202" s="6"/>
    </row>
    <row r="203" spans="1:11" s="32" customFormat="1" ht="25.15" customHeight="1">
      <c r="A203" s="25" t="s">
        <v>59</v>
      </c>
      <c r="B203" s="26" t="s">
        <v>555</v>
      </c>
      <c r="C203" s="27" t="s">
        <v>492</v>
      </c>
      <c r="D203" s="28" t="s">
        <v>257</v>
      </c>
      <c r="E203" s="29" t="s">
        <v>539</v>
      </c>
      <c r="F203" s="30">
        <v>1</v>
      </c>
      <c r="G203" s="31">
        <v>44.19</v>
      </c>
      <c r="H203" s="31">
        <v>55.23</v>
      </c>
      <c r="I203" s="31">
        <f t="shared" si="48"/>
        <v>55.23</v>
      </c>
      <c r="J203" s="62">
        <f>I203/$I$346</f>
        <v>5.417844159627449E-5</v>
      </c>
      <c r="K203" s="6"/>
    </row>
    <row r="204" spans="1:11" s="32" customFormat="1" ht="25.15" customHeight="1">
      <c r="A204" s="25" t="s">
        <v>60</v>
      </c>
      <c r="B204" s="26" t="s">
        <v>555</v>
      </c>
      <c r="C204" s="27" t="s">
        <v>492</v>
      </c>
      <c r="D204" s="28" t="s">
        <v>258</v>
      </c>
      <c r="E204" s="29" t="s">
        <v>539</v>
      </c>
      <c r="F204" s="30">
        <v>2</v>
      </c>
      <c r="G204" s="31">
        <v>44.19</v>
      </c>
      <c r="H204" s="31">
        <v>55.23</v>
      </c>
      <c r="I204" s="31">
        <f t="shared" si="48"/>
        <v>110.46</v>
      </c>
      <c r="J204" s="62">
        <f>I204/$I$346</f>
        <v>1.0835688319254898E-4</v>
      </c>
      <c r="K204" s="6"/>
    </row>
    <row r="205" spans="1:11" s="61" customFormat="1" ht="30" customHeight="1">
      <c r="A205" s="54"/>
      <c r="B205" s="55"/>
      <c r="C205" s="55"/>
      <c r="D205" s="56" t="s">
        <v>679</v>
      </c>
      <c r="E205" s="57"/>
      <c r="F205" s="58"/>
      <c r="G205" s="55"/>
      <c r="H205" s="55"/>
      <c r="I205" s="59">
        <f>SUM(I202:I204)</f>
        <v>5416.3499999999995</v>
      </c>
      <c r="J205" s="63">
        <f>SUM(J202:J204)</f>
        <v>5.3132247354695152E-3</v>
      </c>
      <c r="K205" s="60"/>
    </row>
    <row r="206" spans="1:11" s="24" customFormat="1" ht="30" customHeight="1">
      <c r="A206" s="19" t="s">
        <v>19</v>
      </c>
      <c r="B206" s="20"/>
      <c r="C206" s="20"/>
      <c r="D206" s="21" t="s">
        <v>259</v>
      </c>
      <c r="E206" s="21"/>
      <c r="F206" s="20"/>
      <c r="G206" s="20"/>
      <c r="H206" s="20"/>
      <c r="I206" s="20"/>
      <c r="J206" s="64"/>
      <c r="K206" s="23"/>
    </row>
    <row r="207" spans="1:11" s="24" customFormat="1" ht="30" customHeight="1">
      <c r="A207" s="19" t="s">
        <v>61</v>
      </c>
      <c r="B207" s="20"/>
      <c r="C207" s="20"/>
      <c r="D207" s="21" t="s">
        <v>260</v>
      </c>
      <c r="E207" s="21"/>
      <c r="F207" s="20"/>
      <c r="G207" s="20"/>
      <c r="H207" s="20"/>
      <c r="I207" s="20"/>
      <c r="J207" s="64"/>
      <c r="K207" s="23"/>
    </row>
    <row r="208" spans="1:11" s="24" customFormat="1" ht="30" customHeight="1">
      <c r="A208" s="19" t="s">
        <v>63</v>
      </c>
      <c r="B208" s="20"/>
      <c r="C208" s="20"/>
      <c r="D208" s="21" t="s">
        <v>242</v>
      </c>
      <c r="E208" s="21"/>
      <c r="F208" s="20"/>
      <c r="G208" s="20"/>
      <c r="H208" s="20"/>
      <c r="I208" s="20"/>
      <c r="J208" s="64"/>
      <c r="K208" s="23"/>
    </row>
    <row r="209" spans="1:11" s="32" customFormat="1" ht="25.15" customHeight="1">
      <c r="A209" s="25" t="s">
        <v>261</v>
      </c>
      <c r="B209" s="26" t="s">
        <v>695</v>
      </c>
      <c r="C209" s="27" t="s">
        <v>492</v>
      </c>
      <c r="D209" s="28" t="s">
        <v>262</v>
      </c>
      <c r="E209" s="29" t="s">
        <v>27</v>
      </c>
      <c r="F209" s="30">
        <v>20</v>
      </c>
      <c r="G209" s="31">
        <v>20.399999999999999</v>
      </c>
      <c r="H209" s="31">
        <v>25.5</v>
      </c>
      <c r="I209" s="31">
        <f t="shared" ref="I209" si="49">H209*F209</f>
        <v>510</v>
      </c>
      <c r="J209" s="62">
        <f>I209/$I$346</f>
        <v>5.0028979203512564E-4</v>
      </c>
      <c r="K209" s="6"/>
    </row>
    <row r="210" spans="1:11" s="24" customFormat="1" ht="30" customHeight="1">
      <c r="A210" s="19" t="s">
        <v>263</v>
      </c>
      <c r="B210" s="20"/>
      <c r="C210" s="20"/>
      <c r="D210" s="21" t="s">
        <v>243</v>
      </c>
      <c r="E210" s="21"/>
      <c r="F210" s="20"/>
      <c r="G210" s="20"/>
      <c r="H210" s="20"/>
      <c r="I210" s="20"/>
      <c r="J210" s="64"/>
      <c r="K210" s="23"/>
    </row>
    <row r="211" spans="1:11" s="32" customFormat="1" ht="25.15" customHeight="1">
      <c r="A211" s="25" t="s">
        <v>264</v>
      </c>
      <c r="B211" s="26" t="s">
        <v>696</v>
      </c>
      <c r="C211" s="27" t="s">
        <v>492</v>
      </c>
      <c r="D211" s="28" t="s">
        <v>265</v>
      </c>
      <c r="E211" s="29" t="s">
        <v>69</v>
      </c>
      <c r="F211" s="30">
        <v>3</v>
      </c>
      <c r="G211" s="31">
        <v>15.17</v>
      </c>
      <c r="H211" s="31">
        <v>18.96</v>
      </c>
      <c r="I211" s="31">
        <f t="shared" ref="I211" si="50">H211*F211</f>
        <v>56.88</v>
      </c>
      <c r="J211" s="62">
        <f>I211/$I$346</f>
        <v>5.5797026217564606E-5</v>
      </c>
      <c r="K211" s="6"/>
    </row>
    <row r="212" spans="1:11" s="24" customFormat="1" ht="30" customHeight="1">
      <c r="A212" s="19" t="s">
        <v>62</v>
      </c>
      <c r="B212" s="20"/>
      <c r="C212" s="20"/>
      <c r="D212" s="21" t="s">
        <v>249</v>
      </c>
      <c r="E212" s="21"/>
      <c r="F212" s="20"/>
      <c r="G212" s="20"/>
      <c r="H212" s="20"/>
      <c r="I212" s="20"/>
      <c r="J212" s="64"/>
      <c r="K212" s="23"/>
    </row>
    <row r="213" spans="1:11" s="24" customFormat="1" ht="30" customHeight="1">
      <c r="A213" s="19" t="s">
        <v>64</v>
      </c>
      <c r="B213" s="20"/>
      <c r="C213" s="20"/>
      <c r="D213" s="21" t="s">
        <v>267</v>
      </c>
      <c r="E213" s="21"/>
      <c r="F213" s="20"/>
      <c r="G213" s="20"/>
      <c r="H213" s="20"/>
      <c r="I213" s="20"/>
      <c r="J213" s="64"/>
      <c r="K213" s="23"/>
    </row>
    <row r="214" spans="1:11" s="32" customFormat="1" ht="25.15" customHeight="1">
      <c r="A214" s="25" t="s">
        <v>268</v>
      </c>
      <c r="B214" s="26" t="s">
        <v>673</v>
      </c>
      <c r="C214" s="27" t="s">
        <v>492</v>
      </c>
      <c r="D214" s="28" t="s">
        <v>269</v>
      </c>
      <c r="E214" s="29" t="s">
        <v>69</v>
      </c>
      <c r="F214" s="30">
        <v>2</v>
      </c>
      <c r="G214" s="31">
        <v>107.34</v>
      </c>
      <c r="H214" s="31">
        <v>134.16999999999999</v>
      </c>
      <c r="I214" s="31">
        <f t="shared" ref="I214" si="51">H214*F214</f>
        <v>268.33999999999997</v>
      </c>
      <c r="J214" s="62">
        <f>I214/$I$346</f>
        <v>2.6323090744059921E-4</v>
      </c>
      <c r="K214" s="6"/>
    </row>
    <row r="215" spans="1:11" s="61" customFormat="1" ht="30" customHeight="1">
      <c r="A215" s="54"/>
      <c r="B215" s="55"/>
      <c r="C215" s="55"/>
      <c r="D215" s="56" t="s">
        <v>679</v>
      </c>
      <c r="E215" s="57"/>
      <c r="F215" s="58"/>
      <c r="G215" s="55"/>
      <c r="H215" s="55"/>
      <c r="I215" s="59">
        <f>SUM(I207:I214)</f>
        <v>835.22</v>
      </c>
      <c r="J215" s="63">
        <f>SUM(J207:J214)</f>
        <v>8.1931772569328949E-4</v>
      </c>
      <c r="K215" s="60"/>
    </row>
    <row r="216" spans="1:11" s="24" customFormat="1" ht="30" customHeight="1">
      <c r="A216" s="19" t="s">
        <v>20</v>
      </c>
      <c r="B216" s="20"/>
      <c r="C216" s="20"/>
      <c r="D216" s="21" t="s">
        <v>270</v>
      </c>
      <c r="E216" s="21"/>
      <c r="F216" s="20"/>
      <c r="G216" s="20"/>
      <c r="H216" s="20"/>
      <c r="I216" s="20"/>
      <c r="J216" s="64"/>
      <c r="K216" s="23"/>
    </row>
    <row r="217" spans="1:11" s="24" customFormat="1" ht="30" customHeight="1">
      <c r="A217" s="19" t="s">
        <v>65</v>
      </c>
      <c r="B217" s="20"/>
      <c r="C217" s="20"/>
      <c r="D217" s="21" t="s">
        <v>271</v>
      </c>
      <c r="E217" s="21"/>
      <c r="F217" s="20"/>
      <c r="G217" s="20"/>
      <c r="H217" s="20"/>
      <c r="I217" s="20"/>
      <c r="J217" s="64"/>
      <c r="K217" s="23"/>
    </row>
    <row r="218" spans="1:11" s="32" customFormat="1" ht="25.15" customHeight="1">
      <c r="A218" s="25" t="s">
        <v>272</v>
      </c>
      <c r="B218" s="26" t="s">
        <v>556</v>
      </c>
      <c r="C218" s="27" t="s">
        <v>500</v>
      </c>
      <c r="D218" s="28" t="s">
        <v>273</v>
      </c>
      <c r="E218" s="29" t="s">
        <v>69</v>
      </c>
      <c r="F218" s="30">
        <v>8</v>
      </c>
      <c r="G218" s="31">
        <v>226.23</v>
      </c>
      <c r="H218" s="31">
        <v>282.77999999999997</v>
      </c>
      <c r="I218" s="31">
        <f t="shared" ref="I218:I230" si="52">H218*F218</f>
        <v>2262.2399999999998</v>
      </c>
      <c r="J218" s="62">
        <f t="shared" ref="J218:J230" si="53">I218/$I$346</f>
        <v>2.2191678022226323E-3</v>
      </c>
      <c r="K218" s="6"/>
    </row>
    <row r="219" spans="1:11" s="32" customFormat="1" ht="25.15" customHeight="1">
      <c r="A219" s="25" t="s">
        <v>274</v>
      </c>
      <c r="B219" s="26" t="s">
        <v>557</v>
      </c>
      <c r="C219" s="27" t="s">
        <v>500</v>
      </c>
      <c r="D219" s="28" t="s">
        <v>558</v>
      </c>
      <c r="E219" s="29" t="s">
        <v>69</v>
      </c>
      <c r="F219" s="30">
        <v>8</v>
      </c>
      <c r="G219" s="31">
        <v>58.91</v>
      </c>
      <c r="H219" s="31">
        <v>73.63</v>
      </c>
      <c r="I219" s="31">
        <f t="shared" si="52"/>
        <v>589.04</v>
      </c>
      <c r="J219" s="62">
        <f t="shared" si="53"/>
        <v>5.7782490019680469E-4</v>
      </c>
      <c r="K219" s="6"/>
    </row>
    <row r="220" spans="1:11" s="32" customFormat="1" ht="25.15" customHeight="1">
      <c r="A220" s="25" t="s">
        <v>275</v>
      </c>
      <c r="B220" s="26" t="s">
        <v>559</v>
      </c>
      <c r="C220" s="27" t="s">
        <v>507</v>
      </c>
      <c r="D220" s="28" t="s">
        <v>560</v>
      </c>
      <c r="E220" s="29" t="s">
        <v>69</v>
      </c>
      <c r="F220" s="30">
        <v>2</v>
      </c>
      <c r="G220" s="31">
        <v>72.319999999999993</v>
      </c>
      <c r="H220" s="31">
        <v>90.4</v>
      </c>
      <c r="I220" s="31">
        <f t="shared" si="52"/>
        <v>180.8</v>
      </c>
      <c r="J220" s="62">
        <f t="shared" si="53"/>
        <v>1.7735763607833475E-4</v>
      </c>
      <c r="K220" s="6"/>
    </row>
    <row r="221" spans="1:11" s="32" customFormat="1" ht="25.15" customHeight="1">
      <c r="A221" s="25" t="s">
        <v>276</v>
      </c>
      <c r="B221" s="26" t="s">
        <v>561</v>
      </c>
      <c r="C221" s="27" t="s">
        <v>500</v>
      </c>
      <c r="D221" s="28" t="s">
        <v>277</v>
      </c>
      <c r="E221" s="29" t="s">
        <v>69</v>
      </c>
      <c r="F221" s="30">
        <v>5</v>
      </c>
      <c r="G221" s="31">
        <v>167.8</v>
      </c>
      <c r="H221" s="31">
        <v>209.75</v>
      </c>
      <c r="I221" s="31">
        <f t="shared" si="52"/>
        <v>1048.75</v>
      </c>
      <c r="J221" s="62">
        <f t="shared" si="53"/>
        <v>1.0287821948957608E-3</v>
      </c>
      <c r="K221" s="6"/>
    </row>
    <row r="222" spans="1:11" s="32" customFormat="1" ht="25.15" customHeight="1">
      <c r="A222" s="25" t="s">
        <v>278</v>
      </c>
      <c r="B222" s="26" t="s">
        <v>561</v>
      </c>
      <c r="C222" s="27" t="s">
        <v>500</v>
      </c>
      <c r="D222" s="28" t="s">
        <v>279</v>
      </c>
      <c r="E222" s="29" t="s">
        <v>69</v>
      </c>
      <c r="F222" s="30">
        <v>38</v>
      </c>
      <c r="G222" s="31">
        <v>167.8</v>
      </c>
      <c r="H222" s="31">
        <v>209.75</v>
      </c>
      <c r="I222" s="31">
        <f t="shared" si="52"/>
        <v>7970.5</v>
      </c>
      <c r="J222" s="62">
        <f t="shared" si="53"/>
        <v>7.8187446812077819E-3</v>
      </c>
      <c r="K222" s="6"/>
    </row>
    <row r="223" spans="1:11" s="32" customFormat="1" ht="25.15" customHeight="1">
      <c r="A223" s="25" t="s">
        <v>280</v>
      </c>
      <c r="B223" s="26" t="s">
        <v>561</v>
      </c>
      <c r="C223" s="27" t="s">
        <v>500</v>
      </c>
      <c r="D223" s="28" t="s">
        <v>281</v>
      </c>
      <c r="E223" s="29" t="s">
        <v>69</v>
      </c>
      <c r="F223" s="30">
        <v>2</v>
      </c>
      <c r="G223" s="31">
        <v>167.8</v>
      </c>
      <c r="H223" s="31">
        <v>209.75</v>
      </c>
      <c r="I223" s="31">
        <f t="shared" si="52"/>
        <v>419.5</v>
      </c>
      <c r="J223" s="62">
        <f t="shared" si="53"/>
        <v>4.1151287795830436E-4</v>
      </c>
      <c r="K223" s="6"/>
    </row>
    <row r="224" spans="1:11" s="32" customFormat="1" ht="25.15" customHeight="1">
      <c r="A224" s="25" t="s">
        <v>282</v>
      </c>
      <c r="B224" s="26" t="s">
        <v>562</v>
      </c>
      <c r="C224" s="27" t="s">
        <v>500</v>
      </c>
      <c r="D224" s="28" t="s">
        <v>283</v>
      </c>
      <c r="E224" s="29" t="s">
        <v>69</v>
      </c>
      <c r="F224" s="30">
        <v>9</v>
      </c>
      <c r="G224" s="31">
        <v>13.92</v>
      </c>
      <c r="H224" s="31">
        <v>17.399999999999999</v>
      </c>
      <c r="I224" s="31">
        <f t="shared" si="52"/>
        <v>156.6</v>
      </c>
      <c r="J224" s="62">
        <f t="shared" si="53"/>
        <v>1.5361839496607976E-4</v>
      </c>
      <c r="K224" s="6"/>
    </row>
    <row r="225" spans="1:11" s="32" customFormat="1" ht="25.15" customHeight="1">
      <c r="A225" s="25" t="s">
        <v>284</v>
      </c>
      <c r="B225" s="26" t="s">
        <v>562</v>
      </c>
      <c r="C225" s="27" t="s">
        <v>500</v>
      </c>
      <c r="D225" s="28" t="s">
        <v>285</v>
      </c>
      <c r="E225" s="29" t="s">
        <v>69</v>
      </c>
      <c r="F225" s="30">
        <v>8</v>
      </c>
      <c r="G225" s="31">
        <v>13.92</v>
      </c>
      <c r="H225" s="31">
        <v>17.399999999999999</v>
      </c>
      <c r="I225" s="31">
        <f t="shared" si="52"/>
        <v>139.19999999999999</v>
      </c>
      <c r="J225" s="62">
        <f t="shared" si="53"/>
        <v>1.3654968441429311E-4</v>
      </c>
      <c r="K225" s="6"/>
    </row>
    <row r="226" spans="1:11" s="32" customFormat="1" ht="25.15" customHeight="1">
      <c r="A226" s="25" t="s">
        <v>286</v>
      </c>
      <c r="B226" s="26" t="s">
        <v>563</v>
      </c>
      <c r="C226" s="27" t="s">
        <v>500</v>
      </c>
      <c r="D226" s="28" t="s">
        <v>287</v>
      </c>
      <c r="E226" s="29" t="s">
        <v>69</v>
      </c>
      <c r="F226" s="30">
        <v>8</v>
      </c>
      <c r="G226" s="31">
        <v>16.53</v>
      </c>
      <c r="H226" s="31">
        <v>20.66</v>
      </c>
      <c r="I226" s="31">
        <f t="shared" si="52"/>
        <v>165.28</v>
      </c>
      <c r="J226" s="62">
        <f t="shared" si="53"/>
        <v>1.6213313103444229E-4</v>
      </c>
      <c r="K226" s="6"/>
    </row>
    <row r="227" spans="1:11" s="32" customFormat="1" ht="25.15" customHeight="1">
      <c r="A227" s="25" t="s">
        <v>288</v>
      </c>
      <c r="B227" s="26" t="s">
        <v>564</v>
      </c>
      <c r="C227" s="27" t="s">
        <v>500</v>
      </c>
      <c r="D227" s="28" t="s">
        <v>289</v>
      </c>
      <c r="E227" s="29" t="s">
        <v>69</v>
      </c>
      <c r="F227" s="30">
        <v>1</v>
      </c>
      <c r="G227" s="31">
        <v>15.04</v>
      </c>
      <c r="H227" s="31">
        <v>18.8</v>
      </c>
      <c r="I227" s="31">
        <f t="shared" si="52"/>
        <v>18.8</v>
      </c>
      <c r="J227" s="62">
        <f t="shared" si="53"/>
        <v>1.8442055078941886E-5</v>
      </c>
      <c r="K227" s="6"/>
    </row>
    <row r="228" spans="1:11" s="32" customFormat="1" ht="25.15" customHeight="1">
      <c r="A228" s="25" t="s">
        <v>290</v>
      </c>
      <c r="B228" s="26" t="s">
        <v>564</v>
      </c>
      <c r="C228" s="27" t="s">
        <v>500</v>
      </c>
      <c r="D228" s="28" t="s">
        <v>291</v>
      </c>
      <c r="E228" s="29" t="s">
        <v>69</v>
      </c>
      <c r="F228" s="30">
        <v>1</v>
      </c>
      <c r="G228" s="31">
        <v>15.04</v>
      </c>
      <c r="H228" s="31">
        <v>18.8</v>
      </c>
      <c r="I228" s="31">
        <f t="shared" si="52"/>
        <v>18.8</v>
      </c>
      <c r="J228" s="62">
        <f t="shared" si="53"/>
        <v>1.8442055078941886E-5</v>
      </c>
      <c r="K228" s="6"/>
    </row>
    <row r="229" spans="1:11" s="32" customFormat="1" ht="25.15" customHeight="1">
      <c r="A229" s="25" t="s">
        <v>292</v>
      </c>
      <c r="B229" s="26" t="s">
        <v>564</v>
      </c>
      <c r="C229" s="27" t="s">
        <v>500</v>
      </c>
      <c r="D229" s="28" t="s">
        <v>293</v>
      </c>
      <c r="E229" s="29" t="s">
        <v>69</v>
      </c>
      <c r="F229" s="30">
        <v>1</v>
      </c>
      <c r="G229" s="31">
        <v>15.04</v>
      </c>
      <c r="H229" s="31">
        <v>18.8</v>
      </c>
      <c r="I229" s="31">
        <f t="shared" si="52"/>
        <v>18.8</v>
      </c>
      <c r="J229" s="62">
        <f t="shared" si="53"/>
        <v>1.8442055078941886E-5</v>
      </c>
      <c r="K229" s="6"/>
    </row>
    <row r="230" spans="1:11" s="32" customFormat="1" ht="25.15" customHeight="1">
      <c r="A230" s="25" t="s">
        <v>294</v>
      </c>
      <c r="B230" s="26" t="s">
        <v>565</v>
      </c>
      <c r="C230" s="27" t="s">
        <v>500</v>
      </c>
      <c r="D230" s="28" t="s">
        <v>295</v>
      </c>
      <c r="E230" s="29" t="s">
        <v>69</v>
      </c>
      <c r="F230" s="30">
        <v>8</v>
      </c>
      <c r="G230" s="31">
        <v>17.89</v>
      </c>
      <c r="H230" s="31">
        <v>22.36</v>
      </c>
      <c r="I230" s="31">
        <f t="shared" si="52"/>
        <v>178.88</v>
      </c>
      <c r="J230" s="62">
        <f t="shared" si="53"/>
        <v>1.7547419215537896E-4</v>
      </c>
      <c r="K230" s="6"/>
    </row>
    <row r="231" spans="1:11" s="61" customFormat="1" ht="30" customHeight="1">
      <c r="A231" s="54"/>
      <c r="B231" s="55"/>
      <c r="C231" s="55"/>
      <c r="D231" s="56" t="s">
        <v>679</v>
      </c>
      <c r="E231" s="57"/>
      <c r="F231" s="58"/>
      <c r="G231" s="55"/>
      <c r="H231" s="55"/>
      <c r="I231" s="59">
        <f>SUM(I218:I230)</f>
        <v>13167.189999999999</v>
      </c>
      <c r="J231" s="63">
        <f>SUM(J218:J230)</f>
        <v>1.2916491660366637E-2</v>
      </c>
      <c r="K231" s="60"/>
    </row>
    <row r="232" spans="1:11" s="24" customFormat="1" ht="30" customHeight="1">
      <c r="A232" s="19" t="s">
        <v>296</v>
      </c>
      <c r="B232" s="20"/>
      <c r="C232" s="20"/>
      <c r="D232" s="21" t="s">
        <v>297</v>
      </c>
      <c r="E232" s="21"/>
      <c r="F232" s="20"/>
      <c r="G232" s="20"/>
      <c r="H232" s="20"/>
      <c r="I232" s="20"/>
      <c r="J232" s="64"/>
      <c r="K232" s="23"/>
    </row>
    <row r="233" spans="1:11" s="24" customFormat="1" ht="30" customHeight="1">
      <c r="A233" s="19" t="s">
        <v>298</v>
      </c>
      <c r="B233" s="20"/>
      <c r="C233" s="20"/>
      <c r="D233" s="21" t="s">
        <v>299</v>
      </c>
      <c r="E233" s="21"/>
      <c r="F233" s="20"/>
      <c r="G233" s="20"/>
      <c r="H233" s="20"/>
      <c r="I233" s="20"/>
      <c r="J233" s="64"/>
      <c r="K233" s="23"/>
    </row>
    <row r="234" spans="1:11" s="32" customFormat="1" ht="25.15" customHeight="1">
      <c r="A234" s="25" t="s">
        <v>300</v>
      </c>
      <c r="B234" s="26" t="s">
        <v>566</v>
      </c>
      <c r="C234" s="27" t="s">
        <v>492</v>
      </c>
      <c r="D234" s="28" t="s">
        <v>301</v>
      </c>
      <c r="E234" s="29" t="s">
        <v>539</v>
      </c>
      <c r="F234" s="30">
        <v>3.9999999900000001</v>
      </c>
      <c r="G234" s="31">
        <v>307.89</v>
      </c>
      <c r="H234" s="31">
        <v>384.86</v>
      </c>
      <c r="I234" s="31">
        <f t="shared" ref="I234:I252" si="54">H234*F234</f>
        <v>1539.4399961514</v>
      </c>
      <c r="J234" s="62">
        <f t="shared" ref="J234:J252" si="55">I234/$I$346</f>
        <v>1.5101296382845854E-3</v>
      </c>
      <c r="K234" s="6"/>
    </row>
    <row r="235" spans="1:11" s="32" customFormat="1" ht="25.15" customHeight="1">
      <c r="A235" s="25" t="s">
        <v>302</v>
      </c>
      <c r="B235" s="26" t="s">
        <v>567</v>
      </c>
      <c r="C235" s="27" t="s">
        <v>492</v>
      </c>
      <c r="D235" s="28" t="s">
        <v>303</v>
      </c>
      <c r="E235" s="29" t="s">
        <v>539</v>
      </c>
      <c r="F235" s="30">
        <v>4.0000000499999997</v>
      </c>
      <c r="G235" s="31">
        <v>336.85</v>
      </c>
      <c r="H235" s="31">
        <v>421.06</v>
      </c>
      <c r="I235" s="31">
        <f t="shared" si="54"/>
        <v>1684.240021053</v>
      </c>
      <c r="J235" s="62">
        <f t="shared" si="55"/>
        <v>1.6521727252349825E-3</v>
      </c>
      <c r="K235" s="6"/>
    </row>
    <row r="236" spans="1:11" s="32" customFormat="1" ht="25.15" customHeight="1">
      <c r="A236" s="25" t="s">
        <v>304</v>
      </c>
      <c r="B236" s="26" t="s">
        <v>568</v>
      </c>
      <c r="C236" s="27" t="s">
        <v>492</v>
      </c>
      <c r="D236" s="28" t="s">
        <v>305</v>
      </c>
      <c r="E236" s="29" t="s">
        <v>539</v>
      </c>
      <c r="F236" s="30">
        <v>2</v>
      </c>
      <c r="G236" s="31">
        <v>33</v>
      </c>
      <c r="H236" s="31">
        <v>41.25</v>
      </c>
      <c r="I236" s="31">
        <f t="shared" si="54"/>
        <v>82.5</v>
      </c>
      <c r="J236" s="62">
        <f t="shared" si="55"/>
        <v>8.092923106450562E-5</v>
      </c>
      <c r="K236" s="6"/>
    </row>
    <row r="237" spans="1:11" s="32" customFormat="1" ht="25.15" customHeight="1">
      <c r="A237" s="25" t="s">
        <v>306</v>
      </c>
      <c r="B237" s="26" t="s">
        <v>569</v>
      </c>
      <c r="C237" s="27" t="s">
        <v>492</v>
      </c>
      <c r="D237" s="28" t="s">
        <v>307</v>
      </c>
      <c r="E237" s="29" t="s">
        <v>539</v>
      </c>
      <c r="F237" s="30">
        <v>12</v>
      </c>
      <c r="G237" s="31">
        <v>70.22</v>
      </c>
      <c r="H237" s="31">
        <v>87.77</v>
      </c>
      <c r="I237" s="31">
        <f t="shared" si="54"/>
        <v>1053.24</v>
      </c>
      <c r="J237" s="62">
        <f t="shared" si="55"/>
        <v>1.0331867069864231E-3</v>
      </c>
      <c r="K237" s="6"/>
    </row>
    <row r="238" spans="1:11" s="32" customFormat="1" ht="25.15" customHeight="1">
      <c r="A238" s="25" t="s">
        <v>308</v>
      </c>
      <c r="B238" s="26" t="s">
        <v>568</v>
      </c>
      <c r="C238" s="27" t="s">
        <v>492</v>
      </c>
      <c r="D238" s="28" t="s">
        <v>309</v>
      </c>
      <c r="E238" s="29" t="s">
        <v>539</v>
      </c>
      <c r="F238" s="30">
        <v>9</v>
      </c>
      <c r="G238" s="31">
        <v>33</v>
      </c>
      <c r="H238" s="31">
        <v>41.25</v>
      </c>
      <c r="I238" s="31">
        <f t="shared" si="54"/>
        <v>371.25</v>
      </c>
      <c r="J238" s="62">
        <f t="shared" si="55"/>
        <v>3.6418153979027529E-4</v>
      </c>
      <c r="K238" s="6"/>
    </row>
    <row r="239" spans="1:11" s="32" customFormat="1" ht="25.15" customHeight="1">
      <c r="A239" s="25" t="s">
        <v>310</v>
      </c>
      <c r="B239" s="26" t="s">
        <v>529</v>
      </c>
      <c r="C239" s="27" t="s">
        <v>492</v>
      </c>
      <c r="D239" s="28" t="s">
        <v>311</v>
      </c>
      <c r="E239" s="29" t="s">
        <v>539</v>
      </c>
      <c r="F239" s="30">
        <v>2</v>
      </c>
      <c r="G239" s="31">
        <v>216</v>
      </c>
      <c r="H239" s="31">
        <v>270</v>
      </c>
      <c r="I239" s="31">
        <f t="shared" si="54"/>
        <v>540</v>
      </c>
      <c r="J239" s="62">
        <f t="shared" si="55"/>
        <v>5.2971860333130949E-4</v>
      </c>
      <c r="K239" s="6"/>
    </row>
    <row r="240" spans="1:11" s="32" customFormat="1" ht="25.15" customHeight="1">
      <c r="A240" s="25" t="s">
        <v>312</v>
      </c>
      <c r="B240" s="26" t="s">
        <v>570</v>
      </c>
      <c r="C240" s="27" t="s">
        <v>492</v>
      </c>
      <c r="D240" s="28" t="s">
        <v>313</v>
      </c>
      <c r="E240" s="29" t="s">
        <v>539</v>
      </c>
      <c r="F240" s="30">
        <v>1</v>
      </c>
      <c r="G240" s="31">
        <v>817.02</v>
      </c>
      <c r="H240" s="31">
        <v>1021.27</v>
      </c>
      <c r="I240" s="31">
        <f t="shared" si="54"/>
        <v>1021.27</v>
      </c>
      <c r="J240" s="62">
        <f t="shared" si="55"/>
        <v>1.0018254037484564E-3</v>
      </c>
      <c r="K240" s="6"/>
    </row>
    <row r="241" spans="1:11" s="32" customFormat="1" ht="25.15" customHeight="1">
      <c r="A241" s="25" t="s">
        <v>314</v>
      </c>
      <c r="B241" s="52" t="s">
        <v>571</v>
      </c>
      <c r="C241" s="44" t="s">
        <v>492</v>
      </c>
      <c r="D241" s="53" t="s">
        <v>315</v>
      </c>
      <c r="E241" s="52" t="s">
        <v>539</v>
      </c>
      <c r="F241" s="44">
        <v>5</v>
      </c>
      <c r="G241" s="31">
        <v>107.47</v>
      </c>
      <c r="H241" s="31">
        <v>134.33000000000001</v>
      </c>
      <c r="I241" s="31">
        <f t="shared" si="54"/>
        <v>671.65000000000009</v>
      </c>
      <c r="J241" s="62">
        <f t="shared" si="55"/>
        <v>6.5886203690272975E-4</v>
      </c>
      <c r="K241" s="6"/>
    </row>
    <row r="242" spans="1:11" s="32" customFormat="1" ht="25.15" customHeight="1">
      <c r="A242" s="25" t="s">
        <v>316</v>
      </c>
      <c r="B242" s="52" t="s">
        <v>571</v>
      </c>
      <c r="C242" s="44" t="s">
        <v>492</v>
      </c>
      <c r="D242" s="53" t="s">
        <v>317</v>
      </c>
      <c r="E242" s="52" t="s">
        <v>539</v>
      </c>
      <c r="F242" s="44">
        <v>2.0000000299999998</v>
      </c>
      <c r="G242" s="31">
        <v>107.47</v>
      </c>
      <c r="H242" s="31">
        <v>134.33000000000001</v>
      </c>
      <c r="I242" s="31">
        <f t="shared" si="54"/>
        <v>268.66000402989999</v>
      </c>
      <c r="J242" s="62">
        <f t="shared" si="55"/>
        <v>2.6354481871426408E-4</v>
      </c>
      <c r="K242" s="6"/>
    </row>
    <row r="243" spans="1:11" s="32" customFormat="1" ht="25.15" customHeight="1">
      <c r="A243" s="25" t="s">
        <v>318</v>
      </c>
      <c r="B243" s="52" t="s">
        <v>572</v>
      </c>
      <c r="C243" s="44" t="s">
        <v>492</v>
      </c>
      <c r="D243" s="53" t="s">
        <v>319</v>
      </c>
      <c r="E243" s="52" t="s">
        <v>539</v>
      </c>
      <c r="F243" s="44">
        <v>4.9999999500000003</v>
      </c>
      <c r="G243" s="31">
        <v>24.7</v>
      </c>
      <c r="H243" s="31">
        <v>30.87</v>
      </c>
      <c r="I243" s="31">
        <f t="shared" si="54"/>
        <v>154.3499984565</v>
      </c>
      <c r="J243" s="62">
        <f t="shared" si="55"/>
        <v>1.5141123260475363E-4</v>
      </c>
      <c r="K243" s="6"/>
    </row>
    <row r="244" spans="1:11" s="32" customFormat="1" ht="25.15" customHeight="1">
      <c r="A244" s="25" t="s">
        <v>320</v>
      </c>
      <c r="B244" s="26" t="s">
        <v>573</v>
      </c>
      <c r="C244" s="27" t="s">
        <v>492</v>
      </c>
      <c r="D244" s="28" t="s">
        <v>321</v>
      </c>
      <c r="E244" s="29" t="s">
        <v>539</v>
      </c>
      <c r="F244" s="30">
        <v>11</v>
      </c>
      <c r="G244" s="31">
        <v>76.989999999999995</v>
      </c>
      <c r="H244" s="31">
        <v>96.23</v>
      </c>
      <c r="I244" s="31">
        <f t="shared" si="54"/>
        <v>1058.53</v>
      </c>
      <c r="J244" s="62">
        <f t="shared" si="55"/>
        <v>1.0383759873783167E-3</v>
      </c>
      <c r="K244" s="6"/>
    </row>
    <row r="245" spans="1:11" s="32" customFormat="1" ht="25.15" customHeight="1">
      <c r="A245" s="25" t="s">
        <v>322</v>
      </c>
      <c r="B245" s="26" t="s">
        <v>573</v>
      </c>
      <c r="C245" s="27" t="s">
        <v>492</v>
      </c>
      <c r="D245" s="28" t="s">
        <v>323</v>
      </c>
      <c r="E245" s="29" t="s">
        <v>539</v>
      </c>
      <c r="F245" s="30">
        <v>7</v>
      </c>
      <c r="G245" s="31">
        <v>76.989999999999995</v>
      </c>
      <c r="H245" s="31">
        <v>96.23</v>
      </c>
      <c r="I245" s="31">
        <f t="shared" si="54"/>
        <v>673.61</v>
      </c>
      <c r="J245" s="62">
        <f t="shared" si="55"/>
        <v>6.6078471924074702E-4</v>
      </c>
      <c r="K245" s="6"/>
    </row>
    <row r="246" spans="1:11" s="32" customFormat="1" ht="25.15" customHeight="1">
      <c r="A246" s="25" t="s">
        <v>324</v>
      </c>
      <c r="B246" s="26" t="s">
        <v>574</v>
      </c>
      <c r="C246" s="27" t="s">
        <v>492</v>
      </c>
      <c r="D246" s="28" t="s">
        <v>325</v>
      </c>
      <c r="E246" s="29" t="s">
        <v>539</v>
      </c>
      <c r="F246" s="30">
        <v>3</v>
      </c>
      <c r="G246" s="31">
        <v>308.10000000000002</v>
      </c>
      <c r="H246" s="31">
        <v>385.12</v>
      </c>
      <c r="I246" s="31">
        <f t="shared" si="54"/>
        <v>1155.3600000000001</v>
      </c>
      <c r="J246" s="62">
        <f t="shared" si="55"/>
        <v>1.133362380638633E-3</v>
      </c>
      <c r="K246" s="6"/>
    </row>
    <row r="247" spans="1:11" s="32" customFormat="1" ht="25.15" customHeight="1">
      <c r="A247" s="25" t="s">
        <v>326</v>
      </c>
      <c r="B247" s="26" t="s">
        <v>575</v>
      </c>
      <c r="C247" s="27" t="s">
        <v>492</v>
      </c>
      <c r="D247" s="28" t="s">
        <v>327</v>
      </c>
      <c r="E247" s="29" t="s">
        <v>539</v>
      </c>
      <c r="F247" s="30">
        <v>23</v>
      </c>
      <c r="G247" s="31">
        <v>371.62</v>
      </c>
      <c r="H247" s="31">
        <v>464.52</v>
      </c>
      <c r="I247" s="31">
        <f t="shared" si="54"/>
        <v>10683.96</v>
      </c>
      <c r="J247" s="62">
        <f t="shared" si="55"/>
        <v>1.0480541424532551E-2</v>
      </c>
      <c r="K247" s="6"/>
    </row>
    <row r="248" spans="1:11" s="32" customFormat="1" ht="25.15" customHeight="1">
      <c r="A248" s="25" t="s">
        <v>328</v>
      </c>
      <c r="B248" s="26" t="s">
        <v>576</v>
      </c>
      <c r="C248" s="27" t="s">
        <v>492</v>
      </c>
      <c r="D248" s="28" t="s">
        <v>329</v>
      </c>
      <c r="E248" s="29" t="s">
        <v>539</v>
      </c>
      <c r="F248" s="30">
        <v>1</v>
      </c>
      <c r="G248" s="31">
        <v>8250.9699999999993</v>
      </c>
      <c r="H248" s="31">
        <v>10313.709999999999</v>
      </c>
      <c r="I248" s="31">
        <f t="shared" si="54"/>
        <v>10313.709999999999</v>
      </c>
      <c r="J248" s="62">
        <f t="shared" si="55"/>
        <v>1.0117340845118814E-2</v>
      </c>
      <c r="K248" s="6"/>
    </row>
    <row r="249" spans="1:11" s="32" customFormat="1" ht="25.15" customHeight="1">
      <c r="A249" s="25" t="s">
        <v>330</v>
      </c>
      <c r="B249" s="26" t="s">
        <v>577</v>
      </c>
      <c r="C249" s="27" t="s">
        <v>492</v>
      </c>
      <c r="D249" s="28" t="s">
        <v>331</v>
      </c>
      <c r="E249" s="29" t="s">
        <v>539</v>
      </c>
      <c r="F249" s="30">
        <v>32</v>
      </c>
      <c r="G249" s="31">
        <v>19.91</v>
      </c>
      <c r="H249" s="31">
        <v>24.88</v>
      </c>
      <c r="I249" s="31">
        <f t="shared" si="54"/>
        <v>796.16</v>
      </c>
      <c r="J249" s="62">
        <f t="shared" si="55"/>
        <v>7.8100141338565809E-4</v>
      </c>
      <c r="K249" s="6"/>
    </row>
    <row r="250" spans="1:11" s="32" customFormat="1" ht="25.15" customHeight="1">
      <c r="A250" s="25" t="s">
        <v>332</v>
      </c>
      <c r="B250" s="26" t="s">
        <v>578</v>
      </c>
      <c r="C250" s="27" t="s">
        <v>507</v>
      </c>
      <c r="D250" s="28" t="s">
        <v>333</v>
      </c>
      <c r="E250" s="29" t="s">
        <v>539</v>
      </c>
      <c r="F250" s="30">
        <v>30</v>
      </c>
      <c r="G250" s="31">
        <v>67.680000000000007</v>
      </c>
      <c r="H250" s="31">
        <v>84.6</v>
      </c>
      <c r="I250" s="31">
        <f t="shared" si="54"/>
        <v>2538</v>
      </c>
      <c r="J250" s="62">
        <f t="shared" si="55"/>
        <v>2.4896774356571549E-3</v>
      </c>
      <c r="K250" s="6"/>
    </row>
    <row r="251" spans="1:11" s="32" customFormat="1" ht="25.15" customHeight="1">
      <c r="A251" s="25" t="s">
        <v>334</v>
      </c>
      <c r="B251" s="26" t="s">
        <v>579</v>
      </c>
      <c r="C251" s="27" t="s">
        <v>500</v>
      </c>
      <c r="D251" s="28" t="s">
        <v>335</v>
      </c>
      <c r="E251" s="29" t="s">
        <v>69</v>
      </c>
      <c r="F251" s="30">
        <v>23</v>
      </c>
      <c r="G251" s="31">
        <v>83.83</v>
      </c>
      <c r="H251" s="31">
        <v>104.78</v>
      </c>
      <c r="I251" s="31">
        <f t="shared" si="54"/>
        <v>2409.94</v>
      </c>
      <c r="J251" s="62">
        <f t="shared" si="55"/>
        <v>2.3640556498375114E-3</v>
      </c>
      <c r="K251" s="6"/>
    </row>
    <row r="252" spans="1:11" s="32" customFormat="1" ht="25.15" customHeight="1">
      <c r="A252" s="25" t="s">
        <v>336</v>
      </c>
      <c r="B252" s="26" t="s">
        <v>580</v>
      </c>
      <c r="C252" s="27" t="s">
        <v>492</v>
      </c>
      <c r="D252" s="28" t="s">
        <v>337</v>
      </c>
      <c r="E252" s="29" t="s">
        <v>539</v>
      </c>
      <c r="F252" s="30">
        <v>17</v>
      </c>
      <c r="G252" s="31">
        <v>66.03</v>
      </c>
      <c r="H252" s="31">
        <v>82.53</v>
      </c>
      <c r="I252" s="31">
        <f t="shared" si="54"/>
        <v>1403.01</v>
      </c>
      <c r="J252" s="62">
        <f t="shared" si="55"/>
        <v>1.3762972178886306E-3</v>
      </c>
      <c r="K252" s="6"/>
    </row>
    <row r="253" spans="1:11" s="61" customFormat="1" ht="30" customHeight="1">
      <c r="A253" s="54"/>
      <c r="B253" s="55"/>
      <c r="C253" s="55"/>
      <c r="D253" s="56" t="s">
        <v>679</v>
      </c>
      <c r="E253" s="57"/>
      <c r="F253" s="58"/>
      <c r="G253" s="55"/>
      <c r="H253" s="55"/>
      <c r="I253" s="59">
        <f>SUM(I234:I252)</f>
        <v>38418.880019690805</v>
      </c>
      <c r="J253" s="63">
        <f>SUM(J234:J252)</f>
        <v>3.7687399010340301E-2</v>
      </c>
      <c r="K253" s="60"/>
    </row>
    <row r="254" spans="1:11" s="24" customFormat="1" ht="30" customHeight="1">
      <c r="A254" s="19" t="s">
        <v>338</v>
      </c>
      <c r="B254" s="20"/>
      <c r="C254" s="20"/>
      <c r="D254" s="21" t="s">
        <v>339</v>
      </c>
      <c r="E254" s="21"/>
      <c r="F254" s="20"/>
      <c r="G254" s="20"/>
      <c r="H254" s="20"/>
      <c r="I254" s="20"/>
      <c r="J254" s="64"/>
      <c r="K254" s="23"/>
    </row>
    <row r="255" spans="1:11" s="24" customFormat="1" ht="30" customHeight="1">
      <c r="A255" s="19" t="s">
        <v>340</v>
      </c>
      <c r="B255" s="20"/>
      <c r="C255" s="20"/>
      <c r="D255" s="21" t="s">
        <v>341</v>
      </c>
      <c r="E255" s="21"/>
      <c r="F255" s="20"/>
      <c r="G255" s="20"/>
      <c r="H255" s="20"/>
      <c r="I255" s="20"/>
      <c r="J255" s="64"/>
      <c r="K255" s="23"/>
    </row>
    <row r="256" spans="1:11" s="24" customFormat="1" ht="30" customHeight="1">
      <c r="A256" s="19" t="s">
        <v>342</v>
      </c>
      <c r="B256" s="20"/>
      <c r="C256" s="20"/>
      <c r="D256" s="21" t="s">
        <v>343</v>
      </c>
      <c r="E256" s="21"/>
      <c r="F256" s="20"/>
      <c r="G256" s="20"/>
      <c r="H256" s="20"/>
      <c r="I256" s="20"/>
      <c r="J256" s="64"/>
      <c r="K256" s="23"/>
    </row>
    <row r="257" spans="1:11" s="32" customFormat="1" ht="25.15" customHeight="1">
      <c r="A257" s="25" t="s">
        <v>344</v>
      </c>
      <c r="B257" s="26" t="s">
        <v>581</v>
      </c>
      <c r="C257" s="27" t="s">
        <v>500</v>
      </c>
      <c r="D257" s="28" t="s">
        <v>345</v>
      </c>
      <c r="E257" s="29" t="s">
        <v>27</v>
      </c>
      <c r="F257" s="30">
        <v>8</v>
      </c>
      <c r="G257" s="31">
        <v>325.14999999999998</v>
      </c>
      <c r="H257" s="31">
        <v>406.43</v>
      </c>
      <c r="I257" s="31">
        <f t="shared" ref="I257:I262" si="56">H257*F257</f>
        <v>3251.44</v>
      </c>
      <c r="J257" s="62">
        <f t="shared" ref="J257:J262" si="57">I257/$I$346</f>
        <v>3.1895338066954687E-3</v>
      </c>
      <c r="K257" s="6"/>
    </row>
    <row r="258" spans="1:11" s="32" customFormat="1" ht="25.15" customHeight="1">
      <c r="A258" s="25" t="s">
        <v>346</v>
      </c>
      <c r="B258" s="26" t="s">
        <v>581</v>
      </c>
      <c r="C258" s="27" t="s">
        <v>500</v>
      </c>
      <c r="D258" s="28" t="s">
        <v>347</v>
      </c>
      <c r="E258" s="29" t="s">
        <v>27</v>
      </c>
      <c r="F258" s="30">
        <v>16</v>
      </c>
      <c r="G258" s="31">
        <v>325.14999999999998</v>
      </c>
      <c r="H258" s="31">
        <v>406.43</v>
      </c>
      <c r="I258" s="31">
        <f t="shared" si="56"/>
        <v>6502.88</v>
      </c>
      <c r="J258" s="62">
        <f t="shared" si="57"/>
        <v>6.3790676133909374E-3</v>
      </c>
      <c r="K258" s="6"/>
    </row>
    <row r="259" spans="1:11" s="32" customFormat="1" ht="25.15" customHeight="1">
      <c r="A259" s="25" t="s">
        <v>348</v>
      </c>
      <c r="B259" s="26" t="s">
        <v>505</v>
      </c>
      <c r="C259" s="27" t="s">
        <v>500</v>
      </c>
      <c r="D259" s="28" t="s">
        <v>349</v>
      </c>
      <c r="E259" s="29" t="s">
        <v>69</v>
      </c>
      <c r="F259" s="30">
        <v>1</v>
      </c>
      <c r="G259" s="31">
        <v>29.3</v>
      </c>
      <c r="H259" s="31">
        <v>36.619999999999997</v>
      </c>
      <c r="I259" s="31">
        <f t="shared" si="56"/>
        <v>36.619999999999997</v>
      </c>
      <c r="J259" s="62">
        <f t="shared" si="57"/>
        <v>3.5922768988875099E-5</v>
      </c>
      <c r="K259" s="6"/>
    </row>
    <row r="260" spans="1:11" s="32" customFormat="1" ht="25.15" customHeight="1">
      <c r="A260" s="25" t="s">
        <v>350</v>
      </c>
      <c r="B260" s="26" t="s">
        <v>582</v>
      </c>
      <c r="C260" s="27" t="s">
        <v>500</v>
      </c>
      <c r="D260" s="28" t="s">
        <v>351</v>
      </c>
      <c r="E260" s="29" t="s">
        <v>69</v>
      </c>
      <c r="F260" s="30">
        <v>2</v>
      </c>
      <c r="G260" s="31">
        <v>560.80999999999995</v>
      </c>
      <c r="H260" s="31">
        <v>701.01</v>
      </c>
      <c r="I260" s="31">
        <f t="shared" si="56"/>
        <v>1402.02</v>
      </c>
      <c r="J260" s="62">
        <f t="shared" si="57"/>
        <v>1.3753260671158566E-3</v>
      </c>
      <c r="K260" s="6"/>
    </row>
    <row r="261" spans="1:11" s="32" customFormat="1" ht="25.15" customHeight="1">
      <c r="A261" s="25" t="s">
        <v>352</v>
      </c>
      <c r="B261" s="26" t="s">
        <v>583</v>
      </c>
      <c r="C261" s="27" t="s">
        <v>492</v>
      </c>
      <c r="D261" s="28" t="s">
        <v>353</v>
      </c>
      <c r="E261" s="29" t="s">
        <v>539</v>
      </c>
      <c r="F261" s="30">
        <v>2</v>
      </c>
      <c r="G261" s="31">
        <v>24</v>
      </c>
      <c r="H261" s="31">
        <v>30</v>
      </c>
      <c r="I261" s="31">
        <f t="shared" si="56"/>
        <v>60</v>
      </c>
      <c r="J261" s="62">
        <f t="shared" si="57"/>
        <v>5.8857622592367725E-5</v>
      </c>
      <c r="K261" s="6"/>
    </row>
    <row r="262" spans="1:11" s="32" customFormat="1" ht="25.15" customHeight="1">
      <c r="A262" s="25" t="s">
        <v>354</v>
      </c>
      <c r="B262" s="26" t="s">
        <v>582</v>
      </c>
      <c r="C262" s="27" t="s">
        <v>500</v>
      </c>
      <c r="D262" s="28" t="s">
        <v>355</v>
      </c>
      <c r="E262" s="29" t="s">
        <v>69</v>
      </c>
      <c r="F262" s="30">
        <v>100</v>
      </c>
      <c r="G262" s="31">
        <v>560.80999999999995</v>
      </c>
      <c r="H262" s="31">
        <v>701.01</v>
      </c>
      <c r="I262" s="31">
        <f t="shared" si="56"/>
        <v>70101</v>
      </c>
      <c r="J262" s="62">
        <f t="shared" si="57"/>
        <v>6.8766303355792827E-2</v>
      </c>
      <c r="K262" s="6"/>
    </row>
    <row r="263" spans="1:11" s="24" customFormat="1" ht="30" customHeight="1">
      <c r="A263" s="19" t="s">
        <v>356</v>
      </c>
      <c r="B263" s="20"/>
      <c r="C263" s="20"/>
      <c r="D263" s="21" t="s">
        <v>357</v>
      </c>
      <c r="E263" s="21"/>
      <c r="F263" s="20"/>
      <c r="G263" s="20"/>
      <c r="H263" s="20"/>
      <c r="I263" s="20"/>
      <c r="J263" s="64"/>
      <c r="K263" s="23"/>
    </row>
    <row r="264" spans="1:11" s="32" customFormat="1" ht="40.15" customHeight="1">
      <c r="A264" s="25" t="s">
        <v>358</v>
      </c>
      <c r="B264" s="26" t="s">
        <v>584</v>
      </c>
      <c r="C264" s="27" t="s">
        <v>507</v>
      </c>
      <c r="D264" s="28" t="s">
        <v>359</v>
      </c>
      <c r="E264" s="29" t="s">
        <v>539</v>
      </c>
      <c r="F264" s="30">
        <v>1</v>
      </c>
      <c r="G264" s="31">
        <v>1242.26</v>
      </c>
      <c r="H264" s="31">
        <v>1552.82</v>
      </c>
      <c r="I264" s="31">
        <f t="shared" ref="I264" si="58">H264*F264</f>
        <v>1552.82</v>
      </c>
      <c r="J264" s="62">
        <f>I264/$I$346</f>
        <v>1.5232548918980074E-3</v>
      </c>
      <c r="K264" s="6"/>
    </row>
    <row r="265" spans="1:11" s="24" customFormat="1" ht="30" customHeight="1">
      <c r="A265" s="19" t="s">
        <v>360</v>
      </c>
      <c r="B265" s="20"/>
      <c r="C265" s="20"/>
      <c r="D265" s="21" t="s">
        <v>249</v>
      </c>
      <c r="E265" s="21"/>
      <c r="F265" s="20"/>
      <c r="G265" s="20"/>
      <c r="H265" s="20"/>
      <c r="I265" s="20"/>
      <c r="J265" s="64"/>
      <c r="K265" s="23"/>
    </row>
    <row r="266" spans="1:11" s="32" customFormat="1" ht="25.15" customHeight="1">
      <c r="A266" s="25" t="s">
        <v>361</v>
      </c>
      <c r="B266" s="26" t="s">
        <v>585</v>
      </c>
      <c r="C266" s="27" t="s">
        <v>492</v>
      </c>
      <c r="D266" s="28" t="s">
        <v>362</v>
      </c>
      <c r="E266" s="29" t="s">
        <v>538</v>
      </c>
      <c r="F266" s="30">
        <v>3</v>
      </c>
      <c r="G266" s="31">
        <v>28.31</v>
      </c>
      <c r="H266" s="31">
        <v>35.380000000000003</v>
      </c>
      <c r="I266" s="31">
        <f t="shared" ref="I266:I269" si="59">H266*F266</f>
        <v>106.14000000000001</v>
      </c>
      <c r="J266" s="62">
        <f>I266/$I$346</f>
        <v>1.0411913436589852E-4</v>
      </c>
      <c r="K266" s="6"/>
    </row>
    <row r="267" spans="1:11" s="32" customFormat="1" ht="25.15" customHeight="1">
      <c r="A267" s="25" t="s">
        <v>363</v>
      </c>
      <c r="B267" s="26" t="s">
        <v>585</v>
      </c>
      <c r="C267" s="27" t="s">
        <v>492</v>
      </c>
      <c r="D267" s="28" t="s">
        <v>364</v>
      </c>
      <c r="E267" s="29" t="s">
        <v>538</v>
      </c>
      <c r="F267" s="30">
        <v>3</v>
      </c>
      <c r="G267" s="31">
        <v>28.31</v>
      </c>
      <c r="H267" s="31">
        <v>35.380000000000003</v>
      </c>
      <c r="I267" s="31">
        <f t="shared" si="59"/>
        <v>106.14000000000001</v>
      </c>
      <c r="J267" s="62">
        <f>I267/$I$346</f>
        <v>1.0411913436589852E-4</v>
      </c>
      <c r="K267" s="6"/>
    </row>
    <row r="268" spans="1:11" s="32" customFormat="1" ht="25.15" customHeight="1">
      <c r="A268" s="25" t="s">
        <v>365</v>
      </c>
      <c r="B268" s="26" t="s">
        <v>586</v>
      </c>
      <c r="C268" s="27" t="s">
        <v>492</v>
      </c>
      <c r="D268" s="28" t="s">
        <v>366</v>
      </c>
      <c r="E268" s="29" t="s">
        <v>538</v>
      </c>
      <c r="F268" s="30">
        <v>2</v>
      </c>
      <c r="G268" s="31">
        <v>4.97</v>
      </c>
      <c r="H268" s="31">
        <v>6.21</v>
      </c>
      <c r="I268" s="31">
        <f t="shared" si="59"/>
        <v>12.42</v>
      </c>
      <c r="J268" s="62">
        <f>I268/$I$346</f>
        <v>1.2183527876620118E-5</v>
      </c>
      <c r="K268" s="6"/>
    </row>
    <row r="269" spans="1:11" s="32" customFormat="1" ht="25.15" customHeight="1">
      <c r="A269" s="25" t="s">
        <v>367</v>
      </c>
      <c r="B269" s="26" t="s">
        <v>587</v>
      </c>
      <c r="C269" s="27" t="s">
        <v>492</v>
      </c>
      <c r="D269" s="28" t="s">
        <v>368</v>
      </c>
      <c r="E269" s="29" t="s">
        <v>539</v>
      </c>
      <c r="F269" s="30">
        <v>3</v>
      </c>
      <c r="G269" s="31">
        <v>5.56</v>
      </c>
      <c r="H269" s="31">
        <v>6.95</v>
      </c>
      <c r="I269" s="31">
        <f t="shared" si="59"/>
        <v>20.85</v>
      </c>
      <c r="J269" s="62">
        <f>I269/$I$346</f>
        <v>2.0453023850847786E-5</v>
      </c>
      <c r="K269" s="6"/>
    </row>
    <row r="270" spans="1:11" s="24" customFormat="1" ht="30" customHeight="1">
      <c r="A270" s="19" t="s">
        <v>369</v>
      </c>
      <c r="B270" s="20"/>
      <c r="C270" s="20"/>
      <c r="D270" s="21" t="s">
        <v>370</v>
      </c>
      <c r="E270" s="21"/>
      <c r="F270" s="20"/>
      <c r="G270" s="20"/>
      <c r="H270" s="20"/>
      <c r="I270" s="20"/>
      <c r="J270" s="64"/>
      <c r="K270" s="23"/>
    </row>
    <row r="271" spans="1:11" s="24" customFormat="1" ht="30" customHeight="1">
      <c r="A271" s="19" t="s">
        <v>371</v>
      </c>
      <c r="B271" s="20"/>
      <c r="C271" s="20"/>
      <c r="D271" s="21" t="s">
        <v>372</v>
      </c>
      <c r="E271" s="21"/>
      <c r="F271" s="20"/>
      <c r="G271" s="20"/>
      <c r="H271" s="20"/>
      <c r="I271" s="20"/>
      <c r="J271" s="64"/>
      <c r="K271" s="23"/>
    </row>
    <row r="272" spans="1:11" s="24" customFormat="1" ht="30" customHeight="1">
      <c r="A272" s="19" t="s">
        <v>373</v>
      </c>
      <c r="B272" s="20"/>
      <c r="C272" s="20"/>
      <c r="D272" s="21" t="s">
        <v>242</v>
      </c>
      <c r="E272" s="21"/>
      <c r="F272" s="20"/>
      <c r="G272" s="20"/>
      <c r="H272" s="20"/>
      <c r="I272" s="20"/>
      <c r="J272" s="64"/>
      <c r="K272" s="23"/>
    </row>
    <row r="273" spans="1:11" s="32" customFormat="1" ht="25.15" customHeight="1">
      <c r="A273" s="25" t="s">
        <v>374</v>
      </c>
      <c r="B273" s="26">
        <v>13141</v>
      </c>
      <c r="C273" s="27" t="s">
        <v>492</v>
      </c>
      <c r="D273" s="28" t="s">
        <v>375</v>
      </c>
      <c r="E273" s="29" t="s">
        <v>538</v>
      </c>
      <c r="F273" s="30">
        <v>18</v>
      </c>
      <c r="G273" s="31">
        <v>65.400000000000006</v>
      </c>
      <c r="H273" s="31">
        <v>81.75</v>
      </c>
      <c r="I273" s="31">
        <f t="shared" ref="I273:I274" si="60">H273*F273</f>
        <v>1471.5</v>
      </c>
      <c r="J273" s="62">
        <f>I273/$I$346</f>
        <v>1.4434831940778184E-3</v>
      </c>
      <c r="K273" s="6"/>
    </row>
    <row r="274" spans="1:11" s="32" customFormat="1" ht="25.15" customHeight="1">
      <c r="A274" s="25" t="s">
        <v>376</v>
      </c>
      <c r="B274" s="26">
        <v>13137</v>
      </c>
      <c r="C274" s="27" t="s">
        <v>492</v>
      </c>
      <c r="D274" s="28" t="s">
        <v>377</v>
      </c>
      <c r="E274" s="29" t="s">
        <v>538</v>
      </c>
      <c r="F274" s="30">
        <v>18</v>
      </c>
      <c r="G274" s="31">
        <v>50.49</v>
      </c>
      <c r="H274" s="31">
        <v>63.11</v>
      </c>
      <c r="I274" s="31">
        <f t="shared" si="60"/>
        <v>1135.98</v>
      </c>
      <c r="J274" s="62">
        <f>I274/$I$346</f>
        <v>1.1143513685412981E-3</v>
      </c>
      <c r="K274" s="6"/>
    </row>
    <row r="275" spans="1:11" s="24" customFormat="1" ht="30" customHeight="1">
      <c r="A275" s="19" t="s">
        <v>378</v>
      </c>
      <c r="B275" s="20"/>
      <c r="C275" s="20"/>
      <c r="D275" s="21" t="s">
        <v>238</v>
      </c>
      <c r="E275" s="21"/>
      <c r="F275" s="20"/>
      <c r="G275" s="20"/>
      <c r="H275" s="20"/>
      <c r="I275" s="20"/>
      <c r="J275" s="64"/>
      <c r="K275" s="23"/>
    </row>
    <row r="276" spans="1:11" s="32" customFormat="1" ht="25.15" customHeight="1">
      <c r="A276" s="25" t="s">
        <v>379</v>
      </c>
      <c r="B276" s="26">
        <v>6302</v>
      </c>
      <c r="C276" s="27" t="s">
        <v>492</v>
      </c>
      <c r="D276" s="28" t="s">
        <v>588</v>
      </c>
      <c r="E276" s="29" t="s">
        <v>539</v>
      </c>
      <c r="F276" s="30">
        <v>2</v>
      </c>
      <c r="G276" s="31">
        <v>17.39</v>
      </c>
      <c r="H276" s="31">
        <v>21.73</v>
      </c>
      <c r="I276" s="31">
        <f t="shared" ref="I276" si="61">H276*F276</f>
        <v>43.46</v>
      </c>
      <c r="J276" s="62">
        <f>I276/$I$346</f>
        <v>4.2632537964405025E-5</v>
      </c>
      <c r="K276" s="6"/>
    </row>
    <row r="277" spans="1:11" s="24" customFormat="1" ht="30" customHeight="1">
      <c r="A277" s="19" t="s">
        <v>380</v>
      </c>
      <c r="B277" s="20"/>
      <c r="C277" s="20"/>
      <c r="D277" s="21" t="s">
        <v>266</v>
      </c>
      <c r="E277" s="21"/>
      <c r="F277" s="20"/>
      <c r="G277" s="20"/>
      <c r="H277" s="20"/>
      <c r="I277" s="20"/>
      <c r="J277" s="64"/>
      <c r="K277" s="23"/>
    </row>
    <row r="278" spans="1:11" s="32" customFormat="1" ht="25.15" customHeight="1">
      <c r="A278" s="25" t="s">
        <v>381</v>
      </c>
      <c r="B278" s="26" t="s">
        <v>589</v>
      </c>
      <c r="C278" s="27" t="s">
        <v>500</v>
      </c>
      <c r="D278" s="28" t="s">
        <v>590</v>
      </c>
      <c r="E278" s="29" t="s">
        <v>69</v>
      </c>
      <c r="F278" s="30">
        <v>3</v>
      </c>
      <c r="G278" s="31">
        <v>27.39</v>
      </c>
      <c r="H278" s="31">
        <v>34.229999999999997</v>
      </c>
      <c r="I278" s="31">
        <f t="shared" ref="I278:I279" si="62">H278*F278</f>
        <v>102.69</v>
      </c>
      <c r="J278" s="62">
        <f>I278/$I$346</f>
        <v>1.0073482106683735E-4</v>
      </c>
      <c r="K278" s="6"/>
    </row>
    <row r="279" spans="1:11" s="32" customFormat="1" ht="25.15" customHeight="1">
      <c r="A279" s="25" t="s">
        <v>382</v>
      </c>
      <c r="B279" s="26" t="s">
        <v>589</v>
      </c>
      <c r="C279" s="27" t="s">
        <v>500</v>
      </c>
      <c r="D279" s="28" t="s">
        <v>591</v>
      </c>
      <c r="E279" s="29" t="s">
        <v>69</v>
      </c>
      <c r="F279" s="30">
        <v>3</v>
      </c>
      <c r="G279" s="31">
        <v>27.39</v>
      </c>
      <c r="H279" s="31">
        <v>34.229999999999997</v>
      </c>
      <c r="I279" s="31">
        <f t="shared" si="62"/>
        <v>102.69</v>
      </c>
      <c r="J279" s="62">
        <f>I279/$I$346</f>
        <v>1.0073482106683735E-4</v>
      </c>
      <c r="K279" s="6"/>
    </row>
    <row r="280" spans="1:11" s="24" customFormat="1" ht="30" customHeight="1">
      <c r="A280" s="19" t="s">
        <v>383</v>
      </c>
      <c r="B280" s="20"/>
      <c r="C280" s="20"/>
      <c r="D280" s="21" t="s">
        <v>244</v>
      </c>
      <c r="E280" s="21"/>
      <c r="F280" s="20"/>
      <c r="G280" s="20"/>
      <c r="H280" s="20"/>
      <c r="I280" s="20"/>
      <c r="J280" s="64"/>
      <c r="K280" s="23"/>
    </row>
    <row r="281" spans="1:11" s="32" customFormat="1" ht="25.15" customHeight="1">
      <c r="A281" s="25" t="s">
        <v>384</v>
      </c>
      <c r="B281" s="26" t="s">
        <v>592</v>
      </c>
      <c r="C281" s="27" t="s">
        <v>492</v>
      </c>
      <c r="D281" s="28" t="s">
        <v>385</v>
      </c>
      <c r="E281" s="29" t="s">
        <v>539</v>
      </c>
      <c r="F281" s="30">
        <v>8</v>
      </c>
      <c r="G281" s="31">
        <v>24.5</v>
      </c>
      <c r="H281" s="31">
        <v>30.62</v>
      </c>
      <c r="I281" s="31">
        <f t="shared" ref="I281:I282" si="63">H281*F281</f>
        <v>244.96</v>
      </c>
      <c r="J281" s="62">
        <f>I281/$I$346</f>
        <v>2.4029605383710663E-4</v>
      </c>
      <c r="K281" s="6"/>
    </row>
    <row r="282" spans="1:11" s="32" customFormat="1" ht="25.15" customHeight="1">
      <c r="A282" s="25" t="s">
        <v>386</v>
      </c>
      <c r="B282" s="26" t="s">
        <v>593</v>
      </c>
      <c r="C282" s="27" t="s">
        <v>492</v>
      </c>
      <c r="D282" s="28" t="s">
        <v>387</v>
      </c>
      <c r="E282" s="29" t="s">
        <v>539</v>
      </c>
      <c r="F282" s="30">
        <v>2</v>
      </c>
      <c r="G282" s="31">
        <v>15.5</v>
      </c>
      <c r="H282" s="31">
        <v>19.37</v>
      </c>
      <c r="I282" s="31">
        <f t="shared" si="63"/>
        <v>38.74</v>
      </c>
      <c r="J282" s="62">
        <f>I282/$I$346</f>
        <v>3.8002404987138761E-5</v>
      </c>
      <c r="K282" s="6"/>
    </row>
    <row r="283" spans="1:11" s="24" customFormat="1" ht="30" customHeight="1">
      <c r="A283" s="19" t="s">
        <v>388</v>
      </c>
      <c r="B283" s="20"/>
      <c r="C283" s="20"/>
      <c r="D283" s="21" t="s">
        <v>389</v>
      </c>
      <c r="E283" s="21"/>
      <c r="F283" s="20"/>
      <c r="G283" s="20"/>
      <c r="H283" s="20"/>
      <c r="I283" s="20"/>
      <c r="J283" s="64"/>
      <c r="K283" s="23"/>
    </row>
    <row r="284" spans="1:11" s="32" customFormat="1" ht="25.15" customHeight="1">
      <c r="A284" s="25" t="s">
        <v>390</v>
      </c>
      <c r="B284" s="26" t="s">
        <v>594</v>
      </c>
      <c r="C284" s="27" t="s">
        <v>492</v>
      </c>
      <c r="D284" s="28" t="s">
        <v>391</v>
      </c>
      <c r="E284" s="29" t="s">
        <v>539</v>
      </c>
      <c r="F284" s="30">
        <v>2</v>
      </c>
      <c r="G284" s="31">
        <v>33.79</v>
      </c>
      <c r="H284" s="31">
        <v>42.23</v>
      </c>
      <c r="I284" s="31">
        <f t="shared" ref="I284" si="64">H284*F284</f>
        <v>84.46</v>
      </c>
      <c r="J284" s="62">
        <f>I284/$I$346</f>
        <v>8.2851913402522966E-5</v>
      </c>
      <c r="K284" s="6"/>
    </row>
    <row r="285" spans="1:11" s="24" customFormat="1" ht="30" customHeight="1">
      <c r="A285" s="19" t="s">
        <v>392</v>
      </c>
      <c r="B285" s="20"/>
      <c r="C285" s="20"/>
      <c r="D285" s="21" t="s">
        <v>241</v>
      </c>
      <c r="E285" s="21"/>
      <c r="F285" s="20"/>
      <c r="G285" s="20"/>
      <c r="H285" s="20"/>
      <c r="I285" s="20"/>
      <c r="J285" s="64"/>
      <c r="K285" s="23"/>
    </row>
    <row r="286" spans="1:11" s="32" customFormat="1" ht="25.15" customHeight="1">
      <c r="A286" s="25" t="s">
        <v>393</v>
      </c>
      <c r="B286" s="26" t="s">
        <v>595</v>
      </c>
      <c r="C286" s="27" t="s">
        <v>492</v>
      </c>
      <c r="D286" s="28" t="s">
        <v>394</v>
      </c>
      <c r="E286" s="29" t="s">
        <v>539</v>
      </c>
      <c r="F286" s="30">
        <v>3</v>
      </c>
      <c r="G286" s="31">
        <v>51.66</v>
      </c>
      <c r="H286" s="31">
        <v>64.569999999999993</v>
      </c>
      <c r="I286" s="31">
        <f t="shared" ref="I286" si="65">H286*F286</f>
        <v>193.70999999999998</v>
      </c>
      <c r="J286" s="62">
        <f>I286/$I$346</f>
        <v>1.9002183453945917E-4</v>
      </c>
      <c r="K286" s="6"/>
    </row>
    <row r="287" spans="1:11" s="24" customFormat="1" ht="30" customHeight="1">
      <c r="A287" s="19" t="s">
        <v>395</v>
      </c>
      <c r="B287" s="20"/>
      <c r="C287" s="20"/>
      <c r="D287" s="21" t="s">
        <v>396</v>
      </c>
      <c r="E287" s="21"/>
      <c r="F287" s="20"/>
      <c r="G287" s="20"/>
      <c r="H287" s="20"/>
      <c r="I287" s="20"/>
      <c r="J287" s="64"/>
      <c r="K287" s="23"/>
    </row>
    <row r="288" spans="1:11" s="32" customFormat="1" ht="25.15" customHeight="1">
      <c r="A288" s="25" t="s">
        <v>397</v>
      </c>
      <c r="B288" s="26" t="s">
        <v>553</v>
      </c>
      <c r="C288" s="27" t="s">
        <v>492</v>
      </c>
      <c r="D288" s="28" t="s">
        <v>398</v>
      </c>
      <c r="E288" s="29" t="s">
        <v>539</v>
      </c>
      <c r="F288" s="30">
        <v>3</v>
      </c>
      <c r="G288" s="31">
        <v>35.06</v>
      </c>
      <c r="H288" s="31">
        <v>43.82</v>
      </c>
      <c r="I288" s="31">
        <f t="shared" ref="I288:I289" si="66">H288*F288</f>
        <v>131.46</v>
      </c>
      <c r="J288" s="62">
        <f>I288/$I$346</f>
        <v>1.2895705109987768E-4</v>
      </c>
      <c r="K288" s="6"/>
    </row>
    <row r="289" spans="1:11" s="32" customFormat="1" ht="25.15" customHeight="1">
      <c r="A289" s="25" t="s">
        <v>399</v>
      </c>
      <c r="B289" s="26" t="s">
        <v>596</v>
      </c>
      <c r="C289" s="27" t="s">
        <v>492</v>
      </c>
      <c r="D289" s="28" t="s">
        <v>400</v>
      </c>
      <c r="E289" s="29" t="s">
        <v>539</v>
      </c>
      <c r="F289" s="30">
        <v>5</v>
      </c>
      <c r="G289" s="31">
        <v>21.43</v>
      </c>
      <c r="H289" s="31">
        <v>26.78</v>
      </c>
      <c r="I289" s="31">
        <f t="shared" si="66"/>
        <v>133.9</v>
      </c>
      <c r="J289" s="62">
        <f>I289/$I$346</f>
        <v>1.3135059441863396E-4</v>
      </c>
      <c r="K289" s="6"/>
    </row>
    <row r="290" spans="1:11" s="24" customFormat="1" ht="30" customHeight="1">
      <c r="A290" s="19" t="s">
        <v>401</v>
      </c>
      <c r="B290" s="20"/>
      <c r="C290" s="20"/>
      <c r="D290" s="21" t="s">
        <v>402</v>
      </c>
      <c r="E290" s="21"/>
      <c r="F290" s="20"/>
      <c r="G290" s="20"/>
      <c r="H290" s="20"/>
      <c r="I290" s="20"/>
      <c r="J290" s="64"/>
      <c r="K290" s="23"/>
    </row>
    <row r="291" spans="1:11" s="32" customFormat="1" ht="25.15" customHeight="1">
      <c r="A291" s="25" t="s">
        <v>403</v>
      </c>
      <c r="B291" s="26" t="s">
        <v>597</v>
      </c>
      <c r="C291" s="27" t="s">
        <v>492</v>
      </c>
      <c r="D291" s="28" t="s">
        <v>404</v>
      </c>
      <c r="E291" s="29" t="s">
        <v>539</v>
      </c>
      <c r="F291" s="30">
        <v>4</v>
      </c>
      <c r="G291" s="31">
        <v>46.61</v>
      </c>
      <c r="H291" s="31">
        <v>58.26</v>
      </c>
      <c r="I291" s="31">
        <f t="shared" ref="I291" si="67">H291*F291</f>
        <v>233.04</v>
      </c>
      <c r="J291" s="62">
        <f>I291/$I$346</f>
        <v>2.2860300614875622E-4</v>
      </c>
      <c r="K291" s="6"/>
    </row>
    <row r="292" spans="1:11" s="24" customFormat="1" ht="30" customHeight="1">
      <c r="A292" s="19" t="s">
        <v>405</v>
      </c>
      <c r="B292" s="20"/>
      <c r="C292" s="20"/>
      <c r="D292" s="21" t="s">
        <v>406</v>
      </c>
      <c r="E292" s="21"/>
      <c r="F292" s="20"/>
      <c r="G292" s="20"/>
      <c r="H292" s="20"/>
      <c r="I292" s="20"/>
      <c r="J292" s="64"/>
      <c r="K292" s="23"/>
    </row>
    <row r="293" spans="1:11" s="32" customFormat="1" ht="25.15" customHeight="1">
      <c r="A293" s="25" t="s">
        <v>407</v>
      </c>
      <c r="B293" s="26">
        <v>12395</v>
      </c>
      <c r="C293" s="27" t="s">
        <v>492</v>
      </c>
      <c r="D293" s="28" t="s">
        <v>408</v>
      </c>
      <c r="E293" s="29" t="s">
        <v>539</v>
      </c>
      <c r="F293" s="30">
        <v>1</v>
      </c>
      <c r="G293" s="31">
        <v>5.86</v>
      </c>
      <c r="H293" s="31">
        <v>7.32</v>
      </c>
      <c r="I293" s="31">
        <f t="shared" ref="I293:I294" si="68">H293*F293</f>
        <v>7.32</v>
      </c>
      <c r="J293" s="62">
        <f>I293/$I$346</f>
        <v>7.1806299562688628E-6</v>
      </c>
      <c r="K293" s="6"/>
    </row>
    <row r="294" spans="1:11" s="32" customFormat="1" ht="25.15" customHeight="1">
      <c r="A294" s="25" t="s">
        <v>409</v>
      </c>
      <c r="B294" s="26">
        <v>12395</v>
      </c>
      <c r="C294" s="27" t="s">
        <v>492</v>
      </c>
      <c r="D294" s="28" t="s">
        <v>410</v>
      </c>
      <c r="E294" s="29" t="s">
        <v>539</v>
      </c>
      <c r="F294" s="30">
        <v>2</v>
      </c>
      <c r="G294" s="31">
        <v>5.86</v>
      </c>
      <c r="H294" s="31">
        <v>7.32</v>
      </c>
      <c r="I294" s="31">
        <f t="shared" si="68"/>
        <v>14.64</v>
      </c>
      <c r="J294" s="62">
        <f>I294/$I$346</f>
        <v>1.4361259912537726E-5</v>
      </c>
      <c r="K294" s="6"/>
    </row>
    <row r="295" spans="1:11" s="24" customFormat="1" ht="30" customHeight="1">
      <c r="A295" s="19" t="s">
        <v>411</v>
      </c>
      <c r="B295" s="20"/>
      <c r="C295" s="20"/>
      <c r="D295" s="21" t="s">
        <v>271</v>
      </c>
      <c r="E295" s="21"/>
      <c r="F295" s="20"/>
      <c r="G295" s="20"/>
      <c r="H295" s="20"/>
      <c r="I295" s="20"/>
      <c r="J295" s="64"/>
      <c r="K295" s="23"/>
    </row>
    <row r="296" spans="1:11" s="24" customFormat="1" ht="30" customHeight="1">
      <c r="A296" s="19" t="s">
        <v>412</v>
      </c>
      <c r="B296" s="20"/>
      <c r="C296" s="20"/>
      <c r="D296" s="21" t="s">
        <v>413</v>
      </c>
      <c r="E296" s="21"/>
      <c r="F296" s="20"/>
      <c r="G296" s="20"/>
      <c r="H296" s="20"/>
      <c r="I296" s="20"/>
      <c r="J296" s="64"/>
      <c r="K296" s="23"/>
    </row>
    <row r="297" spans="1:11" s="32" customFormat="1" ht="25.15" customHeight="1">
      <c r="A297" s="25" t="s">
        <v>414</v>
      </c>
      <c r="B297" s="26" t="s">
        <v>598</v>
      </c>
      <c r="C297" s="27" t="s">
        <v>500</v>
      </c>
      <c r="D297" s="28" t="s">
        <v>415</v>
      </c>
      <c r="E297" s="29" t="s">
        <v>69</v>
      </c>
      <c r="F297" s="30">
        <v>2</v>
      </c>
      <c r="G297" s="31">
        <v>56.82</v>
      </c>
      <c r="H297" s="31">
        <v>71.02</v>
      </c>
      <c r="I297" s="31">
        <f t="shared" ref="I297" si="69">H297*F297</f>
        <v>142.04</v>
      </c>
      <c r="J297" s="62">
        <f>I297/$I$346</f>
        <v>1.3933561188366519E-4</v>
      </c>
      <c r="K297" s="6"/>
    </row>
    <row r="298" spans="1:11" s="24" customFormat="1" ht="30" customHeight="1">
      <c r="A298" s="19" t="s">
        <v>416</v>
      </c>
      <c r="B298" s="20"/>
      <c r="C298" s="20"/>
      <c r="D298" s="21" t="s">
        <v>417</v>
      </c>
      <c r="E298" s="21"/>
      <c r="F298" s="20"/>
      <c r="G298" s="20"/>
      <c r="H298" s="20"/>
      <c r="I298" s="20"/>
      <c r="J298" s="64"/>
      <c r="K298" s="23"/>
    </row>
    <row r="299" spans="1:11" s="32" customFormat="1" ht="25.15" customHeight="1">
      <c r="A299" s="25" t="s">
        <v>418</v>
      </c>
      <c r="B299" s="26" t="s">
        <v>599</v>
      </c>
      <c r="C299" s="27" t="s">
        <v>500</v>
      </c>
      <c r="D299" s="28" t="s">
        <v>419</v>
      </c>
      <c r="E299" s="29" t="s">
        <v>69</v>
      </c>
      <c r="F299" s="30">
        <v>1</v>
      </c>
      <c r="G299" s="31">
        <v>419.13</v>
      </c>
      <c r="H299" s="31">
        <v>523.91</v>
      </c>
      <c r="I299" s="31">
        <f t="shared" ref="I299:I300" si="70">H299*F299</f>
        <v>523.91</v>
      </c>
      <c r="J299" s="62">
        <f>I299/$I$346</f>
        <v>5.1393495087278954E-4</v>
      </c>
      <c r="K299" s="6"/>
    </row>
    <row r="300" spans="1:11" s="32" customFormat="1" ht="25.15" customHeight="1">
      <c r="A300" s="25" t="s">
        <v>420</v>
      </c>
      <c r="B300" s="26" t="s">
        <v>600</v>
      </c>
      <c r="C300" s="27" t="s">
        <v>500</v>
      </c>
      <c r="D300" s="28" t="s">
        <v>421</v>
      </c>
      <c r="E300" s="29" t="s">
        <v>69</v>
      </c>
      <c r="F300" s="30">
        <v>2</v>
      </c>
      <c r="G300" s="31">
        <v>463.07</v>
      </c>
      <c r="H300" s="31">
        <v>578.83000000000004</v>
      </c>
      <c r="I300" s="31">
        <f t="shared" si="70"/>
        <v>1157.6600000000001</v>
      </c>
      <c r="J300" s="62">
        <f>I300/$I$346</f>
        <v>1.1356185895046737E-3</v>
      </c>
      <c r="K300" s="6"/>
    </row>
    <row r="301" spans="1:11" s="24" customFormat="1" ht="30" customHeight="1">
      <c r="A301" s="19" t="s">
        <v>422</v>
      </c>
      <c r="B301" s="20"/>
      <c r="C301" s="20"/>
      <c r="D301" s="21" t="s">
        <v>423</v>
      </c>
      <c r="E301" s="21"/>
      <c r="F301" s="20"/>
      <c r="G301" s="20"/>
      <c r="H301" s="20"/>
      <c r="I301" s="20"/>
      <c r="J301" s="64"/>
      <c r="K301" s="23"/>
    </row>
    <row r="302" spans="1:11" s="32" customFormat="1" ht="25.15" customHeight="1">
      <c r="A302" s="25" t="s">
        <v>424</v>
      </c>
      <c r="B302" s="26" t="s">
        <v>601</v>
      </c>
      <c r="C302" s="27" t="s">
        <v>492</v>
      </c>
      <c r="D302" s="28" t="s">
        <v>425</v>
      </c>
      <c r="E302" s="29" t="s">
        <v>539</v>
      </c>
      <c r="F302" s="30">
        <v>2</v>
      </c>
      <c r="G302" s="31">
        <v>64.89</v>
      </c>
      <c r="H302" s="31">
        <v>81.11</v>
      </c>
      <c r="I302" s="31">
        <f t="shared" ref="I302" si="71">H302*F302</f>
        <v>162.22</v>
      </c>
      <c r="J302" s="62">
        <f>I302/$I$346</f>
        <v>1.5913139228223154E-4</v>
      </c>
      <c r="K302" s="6"/>
    </row>
    <row r="303" spans="1:11" s="24" customFormat="1" ht="30" customHeight="1">
      <c r="A303" s="19" t="s">
        <v>426</v>
      </c>
      <c r="B303" s="20"/>
      <c r="C303" s="20"/>
      <c r="D303" s="21" t="s">
        <v>427</v>
      </c>
      <c r="E303" s="21"/>
      <c r="F303" s="20"/>
      <c r="G303" s="20"/>
      <c r="H303" s="20"/>
      <c r="I303" s="20"/>
      <c r="J303" s="64"/>
      <c r="K303" s="23"/>
    </row>
    <row r="304" spans="1:11" s="32" customFormat="1" ht="25.15" customHeight="1">
      <c r="A304" s="25" t="s">
        <v>428</v>
      </c>
      <c r="B304" s="26" t="s">
        <v>602</v>
      </c>
      <c r="C304" s="27" t="s">
        <v>500</v>
      </c>
      <c r="D304" s="28" t="s">
        <v>429</v>
      </c>
      <c r="E304" s="29" t="s">
        <v>69</v>
      </c>
      <c r="F304" s="30">
        <v>1</v>
      </c>
      <c r="G304" s="31">
        <v>203.25</v>
      </c>
      <c r="H304" s="31">
        <v>254.06</v>
      </c>
      <c r="I304" s="31">
        <f t="shared" ref="I304" si="72">H304*F304</f>
        <v>254.06</v>
      </c>
      <c r="J304" s="62">
        <f>I304/$I$346</f>
        <v>2.4922279326361572E-4</v>
      </c>
      <c r="K304" s="6"/>
    </row>
    <row r="305" spans="1:11" s="24" customFormat="1" ht="30" customHeight="1">
      <c r="A305" s="19" t="s">
        <v>430</v>
      </c>
      <c r="B305" s="20"/>
      <c r="C305" s="20"/>
      <c r="D305" s="21" t="s">
        <v>431</v>
      </c>
      <c r="E305" s="21"/>
      <c r="F305" s="20"/>
      <c r="G305" s="20"/>
      <c r="H305" s="20"/>
      <c r="I305" s="20"/>
      <c r="J305" s="64"/>
      <c r="K305" s="23"/>
    </row>
    <row r="306" spans="1:11" s="32" customFormat="1" ht="25.15" customHeight="1">
      <c r="A306" s="25" t="s">
        <v>432</v>
      </c>
      <c r="B306" s="26">
        <v>39138</v>
      </c>
      <c r="C306" s="27" t="s">
        <v>492</v>
      </c>
      <c r="D306" s="28" t="s">
        <v>433</v>
      </c>
      <c r="E306" s="29" t="s">
        <v>539</v>
      </c>
      <c r="F306" s="30">
        <v>6</v>
      </c>
      <c r="G306" s="31">
        <v>1.25</v>
      </c>
      <c r="H306" s="31">
        <v>1.56</v>
      </c>
      <c r="I306" s="31">
        <f t="shared" ref="I306" si="73">H306*F306</f>
        <v>9.36</v>
      </c>
      <c r="J306" s="62">
        <f>I306/$I$346</f>
        <v>9.1817891244093641E-6</v>
      </c>
      <c r="K306" s="6"/>
    </row>
    <row r="307" spans="1:11" s="61" customFormat="1" ht="30" customHeight="1">
      <c r="A307" s="54"/>
      <c r="B307" s="55"/>
      <c r="C307" s="55"/>
      <c r="D307" s="56" t="s">
        <v>679</v>
      </c>
      <c r="E307" s="57"/>
      <c r="F307" s="58"/>
      <c r="G307" s="55"/>
      <c r="H307" s="55"/>
      <c r="I307" s="59">
        <f>SUM(I255:I306)</f>
        <v>89340.130000000048</v>
      </c>
      <c r="J307" s="63">
        <f>SUM(J255:J306)</f>
        <v>8.7639127564884428E-2</v>
      </c>
      <c r="K307" s="60"/>
    </row>
    <row r="308" spans="1:11" s="24" customFormat="1" ht="30" customHeight="1">
      <c r="A308" s="19" t="s">
        <v>434</v>
      </c>
      <c r="B308" s="20"/>
      <c r="C308" s="20"/>
      <c r="D308" s="21" t="s">
        <v>435</v>
      </c>
      <c r="E308" s="21"/>
      <c r="F308" s="20"/>
      <c r="G308" s="20"/>
      <c r="H308" s="20"/>
      <c r="I308" s="20"/>
      <c r="J308" s="64"/>
      <c r="K308" s="23"/>
    </row>
    <row r="309" spans="1:11" s="24" customFormat="1" ht="30" customHeight="1">
      <c r="A309" s="19" t="s">
        <v>436</v>
      </c>
      <c r="B309" s="20"/>
      <c r="C309" s="20"/>
      <c r="D309" s="21" t="s">
        <v>437</v>
      </c>
      <c r="E309" s="21"/>
      <c r="F309" s="20"/>
      <c r="G309" s="20"/>
      <c r="H309" s="20"/>
      <c r="I309" s="20"/>
      <c r="J309" s="64"/>
      <c r="K309" s="23"/>
    </row>
    <row r="310" spans="1:11" s="32" customFormat="1" ht="25.15" customHeight="1">
      <c r="A310" s="25" t="s">
        <v>438</v>
      </c>
      <c r="B310" s="26" t="s">
        <v>603</v>
      </c>
      <c r="C310" s="27" t="s">
        <v>492</v>
      </c>
      <c r="D310" s="28" t="s">
        <v>439</v>
      </c>
      <c r="E310" s="29" t="s">
        <v>539</v>
      </c>
      <c r="F310" s="30">
        <v>1</v>
      </c>
      <c r="G310" s="31">
        <v>148.07</v>
      </c>
      <c r="H310" s="31">
        <v>185.08</v>
      </c>
      <c r="I310" s="31">
        <f t="shared" ref="I310:I312" si="74">H310*F310</f>
        <v>185.08</v>
      </c>
      <c r="J310" s="62">
        <f>I310/$I$346</f>
        <v>1.8155614648992366E-4</v>
      </c>
      <c r="K310" s="6"/>
    </row>
    <row r="311" spans="1:11" s="32" customFormat="1" ht="25.15" customHeight="1">
      <c r="A311" s="25" t="s">
        <v>440</v>
      </c>
      <c r="B311" s="26" t="s">
        <v>512</v>
      </c>
      <c r="C311" s="27" t="s">
        <v>492</v>
      </c>
      <c r="D311" s="28" t="s">
        <v>441</v>
      </c>
      <c r="E311" s="29" t="s">
        <v>538</v>
      </c>
      <c r="F311" s="30">
        <v>600</v>
      </c>
      <c r="G311" s="31">
        <v>73.959999999999994</v>
      </c>
      <c r="H311" s="31">
        <v>92.45</v>
      </c>
      <c r="I311" s="31">
        <f t="shared" si="74"/>
        <v>55470</v>
      </c>
      <c r="J311" s="62">
        <f>I311/$I$346</f>
        <v>5.4413872086643958E-2</v>
      </c>
      <c r="K311" s="6"/>
    </row>
    <row r="312" spans="1:11" s="32" customFormat="1" ht="25.15" customHeight="1">
      <c r="A312" s="25" t="s">
        <v>442</v>
      </c>
      <c r="B312" s="26" t="s">
        <v>604</v>
      </c>
      <c r="C312" s="27" t="s">
        <v>507</v>
      </c>
      <c r="D312" s="28" t="s">
        <v>605</v>
      </c>
      <c r="E312" s="29" t="s">
        <v>538</v>
      </c>
      <c r="F312" s="30">
        <v>12</v>
      </c>
      <c r="G312" s="31">
        <v>12.65</v>
      </c>
      <c r="H312" s="31">
        <v>15.81</v>
      </c>
      <c r="I312" s="31">
        <f t="shared" si="74"/>
        <v>189.72</v>
      </c>
      <c r="J312" s="62">
        <f>I312/$I$346</f>
        <v>1.8610780263706675E-4</v>
      </c>
      <c r="K312" s="6"/>
    </row>
    <row r="313" spans="1:11" s="24" customFormat="1" ht="30" customHeight="1">
      <c r="A313" s="19" t="s">
        <v>443</v>
      </c>
      <c r="B313" s="20"/>
      <c r="C313" s="20"/>
      <c r="D313" s="21" t="s">
        <v>444</v>
      </c>
      <c r="E313" s="21"/>
      <c r="F313" s="20"/>
      <c r="G313" s="20"/>
      <c r="H313" s="20"/>
      <c r="I313" s="20"/>
      <c r="J313" s="64"/>
      <c r="K313" s="23"/>
    </row>
    <row r="314" spans="1:11" s="32" customFormat="1" ht="49.9" customHeight="1">
      <c r="A314" s="25" t="s">
        <v>445</v>
      </c>
      <c r="B314" s="26" t="s">
        <v>606</v>
      </c>
      <c r="C314" s="27" t="s">
        <v>492</v>
      </c>
      <c r="D314" s="28" t="s">
        <v>607</v>
      </c>
      <c r="E314" s="29" t="s">
        <v>539</v>
      </c>
      <c r="F314" s="30">
        <v>2</v>
      </c>
      <c r="G314" s="31">
        <v>16.649999999999999</v>
      </c>
      <c r="H314" s="31">
        <v>20.81</v>
      </c>
      <c r="I314" s="31">
        <f t="shared" ref="I314:I317" si="75">H314*F314</f>
        <v>41.62</v>
      </c>
      <c r="J314" s="62">
        <f>I314/$I$346</f>
        <v>4.0827570871572406E-5</v>
      </c>
      <c r="K314" s="6"/>
    </row>
    <row r="315" spans="1:11" s="32" customFormat="1" ht="25.15" customHeight="1">
      <c r="A315" s="25" t="s">
        <v>446</v>
      </c>
      <c r="B315" s="26" t="s">
        <v>608</v>
      </c>
      <c r="C315" s="27" t="s">
        <v>500</v>
      </c>
      <c r="D315" s="28" t="s">
        <v>447</v>
      </c>
      <c r="E315" s="29" t="s">
        <v>69</v>
      </c>
      <c r="F315" s="30">
        <v>40</v>
      </c>
      <c r="G315" s="31">
        <v>44</v>
      </c>
      <c r="H315" s="31">
        <v>55</v>
      </c>
      <c r="I315" s="31">
        <f t="shared" si="75"/>
        <v>2200</v>
      </c>
      <c r="J315" s="62">
        <f>I315/$I$346</f>
        <v>2.1581128283868164E-3</v>
      </c>
      <c r="K315" s="6"/>
    </row>
    <row r="316" spans="1:11" s="32" customFormat="1" ht="25.15" customHeight="1">
      <c r="A316" s="25" t="s">
        <v>448</v>
      </c>
      <c r="B316" s="26" t="s">
        <v>609</v>
      </c>
      <c r="C316" s="27" t="s">
        <v>500</v>
      </c>
      <c r="D316" s="28" t="s">
        <v>449</v>
      </c>
      <c r="E316" s="29" t="s">
        <v>69</v>
      </c>
      <c r="F316" s="30">
        <v>76</v>
      </c>
      <c r="G316" s="31">
        <v>13.8</v>
      </c>
      <c r="H316" s="31">
        <v>17.25</v>
      </c>
      <c r="I316" s="31">
        <f t="shared" si="75"/>
        <v>1311</v>
      </c>
      <c r="J316" s="62">
        <f>I316/$I$346</f>
        <v>1.2860390536432347E-3</v>
      </c>
      <c r="K316" s="6"/>
    </row>
    <row r="317" spans="1:11" s="32" customFormat="1" ht="25.15" customHeight="1">
      <c r="A317" s="25" t="s">
        <v>450</v>
      </c>
      <c r="B317" s="26" t="s">
        <v>610</v>
      </c>
      <c r="C317" s="27" t="s">
        <v>500</v>
      </c>
      <c r="D317" s="28" t="s">
        <v>451</v>
      </c>
      <c r="E317" s="29" t="s">
        <v>69</v>
      </c>
      <c r="F317" s="30">
        <v>130</v>
      </c>
      <c r="G317" s="31">
        <v>13.33</v>
      </c>
      <c r="H317" s="31">
        <v>16.66</v>
      </c>
      <c r="I317" s="31">
        <f t="shared" si="75"/>
        <v>2165.8000000000002</v>
      </c>
      <c r="J317" s="62">
        <f>I317/$I$346</f>
        <v>2.1245639835091672E-3</v>
      </c>
      <c r="K317" s="6"/>
    </row>
    <row r="318" spans="1:11" s="24" customFormat="1" ht="30" customHeight="1">
      <c r="A318" s="19" t="s">
        <v>452</v>
      </c>
      <c r="B318" s="20"/>
      <c r="C318" s="20"/>
      <c r="D318" s="21" t="s">
        <v>453</v>
      </c>
      <c r="E318" s="21"/>
      <c r="F318" s="20"/>
      <c r="G318" s="20"/>
      <c r="H318" s="20"/>
      <c r="I318" s="20"/>
      <c r="J318" s="64"/>
      <c r="K318" s="23"/>
    </row>
    <row r="319" spans="1:11" s="32" customFormat="1" ht="25.15" customHeight="1">
      <c r="A319" s="25" t="s">
        <v>454</v>
      </c>
      <c r="B319" s="26" t="s">
        <v>604</v>
      </c>
      <c r="C319" s="27" t="s">
        <v>507</v>
      </c>
      <c r="D319" s="28" t="s">
        <v>605</v>
      </c>
      <c r="E319" s="29" t="s">
        <v>538</v>
      </c>
      <c r="F319" s="30">
        <v>34</v>
      </c>
      <c r="G319" s="31">
        <v>12.65</v>
      </c>
      <c r="H319" s="31">
        <v>15.81</v>
      </c>
      <c r="I319" s="31">
        <f t="shared" ref="I319" si="76">H319*F319</f>
        <v>537.54</v>
      </c>
      <c r="J319" s="62">
        <f>I319/$I$346</f>
        <v>5.2730544080502241E-4</v>
      </c>
      <c r="K319" s="6"/>
    </row>
    <row r="320" spans="1:11" s="24" customFormat="1" ht="30" customHeight="1">
      <c r="A320" s="19" t="s">
        <v>455</v>
      </c>
      <c r="B320" s="20"/>
      <c r="C320" s="20"/>
      <c r="D320" s="21" t="s">
        <v>456</v>
      </c>
      <c r="E320" s="21"/>
      <c r="F320" s="20"/>
      <c r="G320" s="20"/>
      <c r="H320" s="20"/>
      <c r="I320" s="20"/>
      <c r="J320" s="64"/>
      <c r="K320" s="23"/>
    </row>
    <row r="321" spans="1:11" s="32" customFormat="1" ht="25.15" customHeight="1">
      <c r="A321" s="25" t="s">
        <v>457</v>
      </c>
      <c r="B321" s="26" t="s">
        <v>604</v>
      </c>
      <c r="C321" s="27" t="s">
        <v>507</v>
      </c>
      <c r="D321" s="28" t="s">
        <v>605</v>
      </c>
      <c r="E321" s="29" t="s">
        <v>538</v>
      </c>
      <c r="F321" s="30">
        <v>43</v>
      </c>
      <c r="G321" s="31">
        <v>12.65</v>
      </c>
      <c r="H321" s="31">
        <v>15.81</v>
      </c>
      <c r="I321" s="31">
        <f t="shared" ref="I321:I323" si="77">H321*F321</f>
        <v>679.83</v>
      </c>
      <c r="J321" s="62">
        <f>I321/$I$346</f>
        <v>6.6688629278282251E-4</v>
      </c>
      <c r="K321" s="6"/>
    </row>
    <row r="322" spans="1:11" s="32" customFormat="1" ht="25.15" customHeight="1">
      <c r="A322" s="25" t="s">
        <v>458</v>
      </c>
      <c r="B322" s="26" t="s">
        <v>510</v>
      </c>
      <c r="C322" s="27" t="s">
        <v>492</v>
      </c>
      <c r="D322" s="28" t="s">
        <v>611</v>
      </c>
      <c r="E322" s="29" t="s">
        <v>539</v>
      </c>
      <c r="F322" s="30">
        <v>2</v>
      </c>
      <c r="G322" s="31">
        <v>82.51</v>
      </c>
      <c r="H322" s="31">
        <v>103.13</v>
      </c>
      <c r="I322" s="31">
        <f t="shared" si="77"/>
        <v>206.26</v>
      </c>
      <c r="J322" s="62">
        <f>I322/$I$346</f>
        <v>2.0233288726502943E-4</v>
      </c>
      <c r="K322" s="6"/>
    </row>
    <row r="323" spans="1:11" s="32" customFormat="1" ht="25.15" customHeight="1">
      <c r="A323" s="25" t="s">
        <v>459</v>
      </c>
      <c r="B323" s="26" t="s">
        <v>612</v>
      </c>
      <c r="C323" s="27" t="s">
        <v>492</v>
      </c>
      <c r="D323" s="28" t="s">
        <v>460</v>
      </c>
      <c r="E323" s="29" t="s">
        <v>538</v>
      </c>
      <c r="F323" s="30">
        <v>75</v>
      </c>
      <c r="G323" s="31">
        <v>95.78</v>
      </c>
      <c r="H323" s="31">
        <v>119.72</v>
      </c>
      <c r="I323" s="31">
        <f t="shared" si="77"/>
        <v>8979</v>
      </c>
      <c r="J323" s="62">
        <f>I323/$I$346</f>
        <v>8.8080432209478293E-3</v>
      </c>
      <c r="K323" s="6"/>
    </row>
    <row r="324" spans="1:11" s="24" customFormat="1" ht="30" customHeight="1">
      <c r="A324" s="19" t="s">
        <v>461</v>
      </c>
      <c r="B324" s="20"/>
      <c r="C324" s="20"/>
      <c r="D324" s="21" t="s">
        <v>462</v>
      </c>
      <c r="E324" s="21"/>
      <c r="F324" s="20"/>
      <c r="G324" s="20"/>
      <c r="H324" s="20"/>
      <c r="I324" s="20"/>
      <c r="J324" s="64"/>
      <c r="K324" s="23"/>
    </row>
    <row r="325" spans="1:11" s="32" customFormat="1" ht="40.15" customHeight="1">
      <c r="A325" s="25" t="s">
        <v>461</v>
      </c>
      <c r="B325" s="26" t="s">
        <v>511</v>
      </c>
      <c r="C325" s="27" t="s">
        <v>492</v>
      </c>
      <c r="D325" s="28" t="s">
        <v>463</v>
      </c>
      <c r="E325" s="29" t="s">
        <v>539</v>
      </c>
      <c r="F325" s="30">
        <v>2</v>
      </c>
      <c r="G325" s="31">
        <v>55.21</v>
      </c>
      <c r="H325" s="31">
        <v>69.010000000000005</v>
      </c>
      <c r="I325" s="31">
        <f t="shared" ref="I325" si="78">H325*F325</f>
        <v>138.02000000000001</v>
      </c>
      <c r="J325" s="62">
        <f>I325/$I$346</f>
        <v>1.3539215116997657E-4</v>
      </c>
      <c r="K325" s="6"/>
    </row>
    <row r="326" spans="1:11" s="61" customFormat="1" ht="30" customHeight="1">
      <c r="A326" s="54"/>
      <c r="B326" s="55"/>
      <c r="C326" s="55"/>
      <c r="D326" s="56" t="s">
        <v>679</v>
      </c>
      <c r="E326" s="57"/>
      <c r="F326" s="58"/>
      <c r="G326" s="55"/>
      <c r="H326" s="55"/>
      <c r="I326" s="59">
        <f>SUM(I310:I325)</f>
        <v>72103.87000000001</v>
      </c>
      <c r="J326" s="63">
        <f>SUM(J308:J325)</f>
        <v>7.0731039465152412E-2</v>
      </c>
      <c r="K326" s="60"/>
    </row>
    <row r="327" spans="1:11" s="24" customFormat="1" ht="30" customHeight="1">
      <c r="A327" s="19" t="s">
        <v>464</v>
      </c>
      <c r="B327" s="20"/>
      <c r="C327" s="20"/>
      <c r="D327" s="21" t="s">
        <v>465</v>
      </c>
      <c r="E327" s="21"/>
      <c r="F327" s="20"/>
      <c r="G327" s="20"/>
      <c r="H327" s="20"/>
      <c r="I327" s="20"/>
      <c r="J327" s="64"/>
      <c r="K327" s="23"/>
    </row>
    <row r="328" spans="1:11" s="32" customFormat="1" ht="25.15" customHeight="1">
      <c r="A328" s="25" t="s">
        <v>466</v>
      </c>
      <c r="B328" s="27" t="s">
        <v>613</v>
      </c>
      <c r="C328" s="27" t="s">
        <v>507</v>
      </c>
      <c r="D328" s="28" t="s">
        <v>467</v>
      </c>
      <c r="E328" s="29" t="s">
        <v>25</v>
      </c>
      <c r="F328" s="30">
        <v>4.0800007879310023</v>
      </c>
      <c r="G328" s="31">
        <v>418.55</v>
      </c>
      <c r="H328" s="31">
        <v>523.17999999999995</v>
      </c>
      <c r="I328" s="31">
        <f t="shared" ref="I328:I341" si="79">H328*F328</f>
        <v>2134.5748122297414</v>
      </c>
      <c r="J328" s="62">
        <f t="shared" ref="J328:J341" si="80">I328/$I$346</f>
        <v>2.0939333115565385E-3</v>
      </c>
      <c r="K328" s="6"/>
    </row>
    <row r="329" spans="1:11" s="32" customFormat="1" ht="25.15" customHeight="1">
      <c r="A329" s="25" t="s">
        <v>468</v>
      </c>
      <c r="B329" s="27" t="s">
        <v>613</v>
      </c>
      <c r="C329" s="27" t="s">
        <v>507</v>
      </c>
      <c r="D329" s="28" t="s">
        <v>469</v>
      </c>
      <c r="E329" s="29" t="s">
        <v>25</v>
      </c>
      <c r="F329" s="30">
        <v>53</v>
      </c>
      <c r="G329" s="31">
        <v>418.55</v>
      </c>
      <c r="H329" s="31">
        <v>523.17999999999995</v>
      </c>
      <c r="I329" s="31">
        <f t="shared" si="79"/>
        <v>27728.539999999997</v>
      </c>
      <c r="J329" s="62">
        <f t="shared" si="80"/>
        <v>2.7200599039289532E-2</v>
      </c>
      <c r="K329" s="6"/>
    </row>
    <row r="330" spans="1:11" s="32" customFormat="1" ht="25.15" customHeight="1">
      <c r="A330" s="25" t="s">
        <v>470</v>
      </c>
      <c r="B330" s="27" t="s">
        <v>613</v>
      </c>
      <c r="C330" s="27" t="s">
        <v>507</v>
      </c>
      <c r="D330" s="28" t="s">
        <v>471</v>
      </c>
      <c r="E330" s="29" t="s">
        <v>25</v>
      </c>
      <c r="F330" s="30">
        <v>35.700000000000003</v>
      </c>
      <c r="G330" s="31">
        <v>418.55</v>
      </c>
      <c r="H330" s="31">
        <v>523.17999999999995</v>
      </c>
      <c r="I330" s="31">
        <f t="shared" si="79"/>
        <v>18677.525999999998</v>
      </c>
      <c r="J330" s="62">
        <f t="shared" si="80"/>
        <v>1.8321912937785591E-2</v>
      </c>
      <c r="K330" s="6"/>
    </row>
    <row r="331" spans="1:11" s="32" customFormat="1" ht="25.15" customHeight="1">
      <c r="A331" s="25" t="s">
        <v>472</v>
      </c>
      <c r="B331" s="27" t="s">
        <v>614</v>
      </c>
      <c r="C331" s="27" t="s">
        <v>492</v>
      </c>
      <c r="D331" s="28" t="s">
        <v>473</v>
      </c>
      <c r="E331" s="29" t="s">
        <v>538</v>
      </c>
      <c r="F331" s="30">
        <v>90.4</v>
      </c>
      <c r="G331" s="31">
        <v>87.64</v>
      </c>
      <c r="H331" s="31">
        <v>109.55</v>
      </c>
      <c r="I331" s="31">
        <f t="shared" si="79"/>
        <v>9903.32</v>
      </c>
      <c r="J331" s="62">
        <f t="shared" si="80"/>
        <v>9.7147645161907853E-3</v>
      </c>
      <c r="K331" s="6"/>
    </row>
    <row r="332" spans="1:11" s="32" customFormat="1" ht="49.9" customHeight="1">
      <c r="A332" s="25" t="s">
        <v>474</v>
      </c>
      <c r="B332" s="26" t="s">
        <v>615</v>
      </c>
      <c r="C332" s="27" t="s">
        <v>500</v>
      </c>
      <c r="D332" s="28" t="s">
        <v>616</v>
      </c>
      <c r="E332" s="29" t="s">
        <v>538</v>
      </c>
      <c r="F332" s="30">
        <v>6</v>
      </c>
      <c r="G332" s="31">
        <v>317.56</v>
      </c>
      <c r="H332" s="31">
        <v>396.95</v>
      </c>
      <c r="I332" s="31">
        <f>H332*F332</f>
        <v>2381.6999999999998</v>
      </c>
      <c r="J332" s="62">
        <f t="shared" si="80"/>
        <v>2.3363533288040367E-3</v>
      </c>
      <c r="K332" s="6"/>
    </row>
    <row r="333" spans="1:11" s="32" customFormat="1" ht="25.15" customHeight="1">
      <c r="A333" s="25" t="s">
        <v>475</v>
      </c>
      <c r="B333" s="26" t="s">
        <v>617</v>
      </c>
      <c r="C333" s="27" t="s">
        <v>500</v>
      </c>
      <c r="D333" s="28" t="s">
        <v>476</v>
      </c>
      <c r="E333" s="29" t="s">
        <v>538</v>
      </c>
      <c r="F333" s="30">
        <v>10.9</v>
      </c>
      <c r="G333" s="31">
        <v>201.65</v>
      </c>
      <c r="H333" s="31">
        <v>252.06</v>
      </c>
      <c r="I333" s="31">
        <f t="shared" si="79"/>
        <v>2747.4540000000002</v>
      </c>
      <c r="J333" s="62">
        <f t="shared" si="80"/>
        <v>2.6951435103648516E-3</v>
      </c>
      <c r="K333" s="6"/>
    </row>
    <row r="334" spans="1:11" s="32" customFormat="1" ht="25.15" customHeight="1">
      <c r="A334" s="25" t="s">
        <v>477</v>
      </c>
      <c r="B334" s="26" t="s">
        <v>618</v>
      </c>
      <c r="C334" s="27" t="s">
        <v>507</v>
      </c>
      <c r="D334" s="28" t="s">
        <v>478</v>
      </c>
      <c r="E334" s="29" t="s">
        <v>538</v>
      </c>
      <c r="F334" s="30">
        <v>11.79</v>
      </c>
      <c r="G334" s="31">
        <v>868.73</v>
      </c>
      <c r="H334" s="31">
        <v>1085.9100000000001</v>
      </c>
      <c r="I334" s="31">
        <f t="shared" si="79"/>
        <v>12802.8789</v>
      </c>
      <c r="J334" s="62">
        <f t="shared" si="80"/>
        <v>1.2559116906533134E-2</v>
      </c>
      <c r="K334" s="6"/>
    </row>
    <row r="335" spans="1:11" s="32" customFormat="1" ht="25.15" customHeight="1">
      <c r="A335" s="25" t="s">
        <v>479</v>
      </c>
      <c r="B335" s="26" t="s">
        <v>619</v>
      </c>
      <c r="C335" s="27" t="s">
        <v>500</v>
      </c>
      <c r="D335" s="28" t="s">
        <v>480</v>
      </c>
      <c r="E335" s="29" t="s">
        <v>25</v>
      </c>
      <c r="F335" s="30">
        <v>1</v>
      </c>
      <c r="G335" s="31">
        <v>814.82</v>
      </c>
      <c r="H335" s="31">
        <v>1018.52</v>
      </c>
      <c r="I335" s="31">
        <f t="shared" si="79"/>
        <v>1018.52</v>
      </c>
      <c r="J335" s="62">
        <f t="shared" si="80"/>
        <v>9.991277627129729E-4</v>
      </c>
      <c r="K335" s="6"/>
    </row>
    <row r="336" spans="1:11" s="32" customFormat="1" ht="25.15" customHeight="1">
      <c r="A336" s="25" t="s">
        <v>481</v>
      </c>
      <c r="B336" s="26" t="s">
        <v>620</v>
      </c>
      <c r="C336" s="27" t="s">
        <v>507</v>
      </c>
      <c r="D336" s="28" t="s">
        <v>482</v>
      </c>
      <c r="E336" s="29" t="s">
        <v>539</v>
      </c>
      <c r="F336" s="30">
        <v>2</v>
      </c>
      <c r="G336" s="31">
        <v>695.63</v>
      </c>
      <c r="H336" s="31">
        <v>869.53</v>
      </c>
      <c r="I336" s="31">
        <f t="shared" si="79"/>
        <v>1739.06</v>
      </c>
      <c r="J336" s="62">
        <f t="shared" si="80"/>
        <v>1.7059489524247169E-3</v>
      </c>
      <c r="K336" s="6"/>
    </row>
    <row r="337" spans="1:11" s="32" customFormat="1" ht="34.9" customHeight="1">
      <c r="A337" s="25" t="s">
        <v>483</v>
      </c>
      <c r="B337" s="26" t="s">
        <v>530</v>
      </c>
      <c r="C337" s="27" t="s">
        <v>492</v>
      </c>
      <c r="D337" s="28" t="s">
        <v>531</v>
      </c>
      <c r="E337" s="29" t="s">
        <v>539</v>
      </c>
      <c r="F337" s="30">
        <v>8</v>
      </c>
      <c r="G337" s="31">
        <v>376.73</v>
      </c>
      <c r="H337" s="31">
        <v>470.91</v>
      </c>
      <c r="I337" s="31">
        <f t="shared" si="79"/>
        <v>3767.28</v>
      </c>
      <c r="J337" s="62">
        <f t="shared" si="80"/>
        <v>3.6955524073295849E-3</v>
      </c>
      <c r="K337" s="6"/>
    </row>
    <row r="338" spans="1:11" s="32" customFormat="1" ht="34.9" customHeight="1">
      <c r="A338" s="25" t="s">
        <v>484</v>
      </c>
      <c r="B338" s="26" t="s">
        <v>532</v>
      </c>
      <c r="C338" s="27" t="s">
        <v>500</v>
      </c>
      <c r="D338" s="28" t="s">
        <v>533</v>
      </c>
      <c r="E338" s="29" t="s">
        <v>621</v>
      </c>
      <c r="F338" s="30">
        <v>2</v>
      </c>
      <c r="G338" s="31">
        <v>427.97</v>
      </c>
      <c r="H338" s="31">
        <v>534.96</v>
      </c>
      <c r="I338" s="31">
        <f t="shared" si="79"/>
        <v>1069.92</v>
      </c>
      <c r="J338" s="62">
        <f t="shared" si="80"/>
        <v>1.0495491260671013E-3</v>
      </c>
      <c r="K338" s="6"/>
    </row>
    <row r="339" spans="1:11" s="32" customFormat="1" ht="25.15" customHeight="1">
      <c r="A339" s="25" t="s">
        <v>485</v>
      </c>
      <c r="B339" s="26" t="s">
        <v>622</v>
      </c>
      <c r="C339" s="27" t="s">
        <v>500</v>
      </c>
      <c r="D339" s="28" t="s">
        <v>534</v>
      </c>
      <c r="E339" s="29" t="s">
        <v>69</v>
      </c>
      <c r="F339" s="30">
        <v>9.1999999999999993</v>
      </c>
      <c r="G339" s="31">
        <v>465.21</v>
      </c>
      <c r="H339" s="31">
        <v>581.51</v>
      </c>
      <c r="I339" s="31">
        <f t="shared" si="79"/>
        <v>5349.8919999999998</v>
      </c>
      <c r="J339" s="62">
        <f t="shared" si="80"/>
        <v>5.2480320707654557E-3</v>
      </c>
      <c r="K339" s="6"/>
    </row>
    <row r="340" spans="1:11" s="32" customFormat="1" ht="25.15" customHeight="1">
      <c r="A340" s="25" t="s">
        <v>486</v>
      </c>
      <c r="B340" s="26" t="s">
        <v>623</v>
      </c>
      <c r="C340" s="27" t="s">
        <v>507</v>
      </c>
      <c r="D340" s="28" t="s">
        <v>487</v>
      </c>
      <c r="E340" s="29" t="s">
        <v>539</v>
      </c>
      <c r="F340" s="30">
        <v>3</v>
      </c>
      <c r="G340" s="31">
        <v>4200.4399999999996</v>
      </c>
      <c r="H340" s="31">
        <v>5250.55</v>
      </c>
      <c r="I340" s="31">
        <f t="shared" si="79"/>
        <v>15751.650000000001</v>
      </c>
      <c r="J340" s="62">
        <f t="shared" si="80"/>
        <v>1.545174451511782E-2</v>
      </c>
      <c r="K340" s="6"/>
    </row>
    <row r="341" spans="1:11" s="32" customFormat="1" ht="25.15" customHeight="1">
      <c r="A341" s="25" t="s">
        <v>488</v>
      </c>
      <c r="B341" s="26" t="s">
        <v>624</v>
      </c>
      <c r="C341" s="27" t="s">
        <v>492</v>
      </c>
      <c r="D341" s="28" t="s">
        <v>625</v>
      </c>
      <c r="E341" s="29" t="s">
        <v>539</v>
      </c>
      <c r="F341" s="30">
        <v>1</v>
      </c>
      <c r="G341" s="31">
        <v>123.73</v>
      </c>
      <c r="H341" s="31">
        <v>154.66</v>
      </c>
      <c r="I341" s="31">
        <f t="shared" si="79"/>
        <v>154.66</v>
      </c>
      <c r="J341" s="62">
        <f t="shared" si="80"/>
        <v>1.517153318355932E-4</v>
      </c>
      <c r="K341" s="6"/>
    </row>
    <row r="342" spans="1:11" s="61" customFormat="1" ht="30" customHeight="1">
      <c r="A342" s="54"/>
      <c r="B342" s="55"/>
      <c r="C342" s="55"/>
      <c r="D342" s="56" t="s">
        <v>679</v>
      </c>
      <c r="E342" s="57"/>
      <c r="F342" s="58"/>
      <c r="G342" s="55"/>
      <c r="H342" s="55"/>
      <c r="I342" s="59">
        <f>SUM(I328:I341)</f>
        <v>105226.97571222973</v>
      </c>
      <c r="J342" s="63">
        <f>SUM(J328:J341)</f>
        <v>0.10322349371677773</v>
      </c>
      <c r="K342" s="60"/>
    </row>
    <row r="343" spans="1:11" s="24" customFormat="1" ht="30" customHeight="1">
      <c r="A343" s="19" t="s">
        <v>489</v>
      </c>
      <c r="B343" s="20"/>
      <c r="C343" s="20"/>
      <c r="D343" s="21" t="s">
        <v>490</v>
      </c>
      <c r="E343" s="21"/>
      <c r="F343" s="20"/>
      <c r="G343" s="20"/>
      <c r="H343" s="20"/>
      <c r="I343" s="20"/>
      <c r="J343" s="64"/>
      <c r="K343" s="23"/>
    </row>
    <row r="344" spans="1:11" s="32" customFormat="1" ht="25.15" customHeight="1">
      <c r="A344" s="25" t="s">
        <v>491</v>
      </c>
      <c r="B344" s="26" t="s">
        <v>626</v>
      </c>
      <c r="C344" s="27" t="s">
        <v>492</v>
      </c>
      <c r="D344" s="28" t="s">
        <v>627</v>
      </c>
      <c r="E344" s="29" t="s">
        <v>25</v>
      </c>
      <c r="F344" s="30">
        <v>1211.92</v>
      </c>
      <c r="G344" s="31">
        <v>4.12</v>
      </c>
      <c r="H344" s="31">
        <v>5.15</v>
      </c>
      <c r="I344" s="31">
        <f t="shared" ref="I344" si="81">H344*F344</f>
        <v>6241.3880000000008</v>
      </c>
      <c r="J344" s="62">
        <f t="shared" ref="J344" si="82">I344/$I$346</f>
        <v>6.1225543226088811E-3</v>
      </c>
      <c r="K344" s="6"/>
    </row>
    <row r="345" spans="1:11" s="61" customFormat="1" ht="30" customHeight="1">
      <c r="A345" s="54"/>
      <c r="B345" s="55"/>
      <c r="C345" s="55"/>
      <c r="D345" s="56" t="s">
        <v>679</v>
      </c>
      <c r="E345" s="57"/>
      <c r="F345" s="58"/>
      <c r="G345" s="55"/>
      <c r="H345" s="55"/>
      <c r="I345" s="59">
        <f>SUM(I344)</f>
        <v>6241.3880000000008</v>
      </c>
      <c r="J345" s="63">
        <f>SUM(J344)</f>
        <v>6.1225543226088811E-3</v>
      </c>
      <c r="K345" s="60"/>
    </row>
    <row r="346" spans="1:11" ht="45" customHeight="1">
      <c r="A346" s="15"/>
      <c r="B346" s="13"/>
      <c r="C346" s="13"/>
      <c r="D346" s="13"/>
      <c r="E346" s="13"/>
      <c r="F346" s="13"/>
      <c r="G346" s="13"/>
      <c r="H346" s="13"/>
      <c r="I346" s="14">
        <f>I345+I342+I326+I307+I253+I231+I215+I205+I200+I166+I72+I67+I64+I61+I56+I51+I48+I43+I31+I27+I17+I11</f>
        <v>1019409.1666859207</v>
      </c>
      <c r="J346" s="16">
        <f>J345+J342+J326+J307+J253+J231+J215+J205+J200+J166+J72+J67+J64+J61+J56+J51+J48+J43+J31+J27+J17+J11</f>
        <v>0.99999999999999967</v>
      </c>
    </row>
    <row r="347" spans="1:11">
      <c r="A347" s="7"/>
      <c r="B347" s="8"/>
      <c r="C347" s="8"/>
      <c r="D347" s="8"/>
      <c r="E347" s="8"/>
      <c r="F347" s="8"/>
      <c r="G347" s="8"/>
      <c r="H347" s="8"/>
      <c r="I347" s="8"/>
      <c r="J347" s="9"/>
    </row>
    <row r="348" spans="1:11">
      <c r="A348" s="7"/>
      <c r="B348" s="8"/>
      <c r="C348" s="8"/>
      <c r="D348" s="8"/>
      <c r="E348" s="8"/>
      <c r="F348" s="8"/>
      <c r="G348" s="8"/>
      <c r="H348" s="8"/>
      <c r="I348" s="8"/>
      <c r="J348" s="9"/>
    </row>
    <row r="349" spans="1:11">
      <c r="A349" s="7"/>
      <c r="B349" s="8"/>
      <c r="C349" s="8"/>
      <c r="D349" s="8"/>
      <c r="E349" s="8"/>
      <c r="F349" s="8"/>
      <c r="G349" s="8"/>
      <c r="H349" s="8"/>
      <c r="I349" s="8"/>
      <c r="J349" s="9"/>
    </row>
    <row r="350" spans="1:11">
      <c r="A350" s="7"/>
      <c r="B350" s="8"/>
      <c r="C350" s="8"/>
      <c r="D350" s="8"/>
      <c r="E350" s="8"/>
      <c r="F350" s="8"/>
      <c r="G350" s="8"/>
      <c r="H350" s="8"/>
      <c r="I350" s="8"/>
      <c r="J350" s="9"/>
    </row>
    <row r="351" spans="1:11" ht="16.5">
      <c r="A351" s="7"/>
      <c r="B351" s="17"/>
      <c r="C351" s="100"/>
      <c r="D351" s="100"/>
      <c r="E351" s="6"/>
      <c r="F351" s="8"/>
      <c r="G351" s="8"/>
      <c r="H351" s="8"/>
      <c r="I351" s="8"/>
      <c r="J351" s="9"/>
    </row>
    <row r="352" spans="1:11" ht="16.5">
      <c r="A352" s="7"/>
      <c r="B352" s="17"/>
      <c r="C352" s="67"/>
      <c r="D352" s="67"/>
      <c r="E352" s="6"/>
      <c r="F352" s="8"/>
      <c r="G352" s="8"/>
      <c r="H352" s="8"/>
      <c r="I352" s="8"/>
      <c r="J352" s="9"/>
    </row>
    <row r="353" spans="1:10" ht="16.5">
      <c r="A353" s="7"/>
      <c r="B353" s="17"/>
      <c r="C353" s="67"/>
      <c r="D353" s="67"/>
      <c r="E353" s="6"/>
      <c r="F353" s="8"/>
      <c r="G353" s="8"/>
      <c r="H353" s="8"/>
      <c r="I353" s="8"/>
      <c r="J353" s="9"/>
    </row>
    <row r="354" spans="1:10" ht="16.5">
      <c r="A354" s="7"/>
      <c r="B354" s="17"/>
      <c r="C354" s="67"/>
      <c r="D354" s="67"/>
      <c r="E354" s="6"/>
      <c r="F354" s="8"/>
      <c r="G354" s="8"/>
      <c r="H354" s="8"/>
      <c r="I354" s="8"/>
      <c r="J354" s="9"/>
    </row>
    <row r="355" spans="1:10" ht="16.5">
      <c r="A355" s="7"/>
      <c r="B355" s="17"/>
      <c r="C355" s="67"/>
      <c r="D355" s="67"/>
      <c r="E355" s="6"/>
      <c r="F355" s="8"/>
      <c r="G355" s="8"/>
      <c r="H355" s="8"/>
      <c r="I355" s="8"/>
      <c r="J355" s="9"/>
    </row>
    <row r="356" spans="1:10" ht="16.5">
      <c r="A356" s="7"/>
      <c r="B356" s="17"/>
      <c r="C356" s="67"/>
      <c r="D356" s="67"/>
      <c r="E356" s="6"/>
      <c r="F356" s="8"/>
      <c r="G356" s="8"/>
      <c r="H356" s="8"/>
      <c r="I356" s="8"/>
      <c r="J356" s="9"/>
    </row>
    <row r="357" spans="1:10" ht="16.5">
      <c r="A357" s="7"/>
      <c r="B357" s="17"/>
      <c r="C357" s="67"/>
      <c r="D357" s="67"/>
      <c r="E357" s="6"/>
      <c r="F357" s="8"/>
      <c r="G357" s="8"/>
      <c r="H357" s="8"/>
      <c r="I357" s="8"/>
      <c r="J357" s="9"/>
    </row>
    <row r="358" spans="1:10" ht="16.5">
      <c r="A358" s="7"/>
      <c r="B358" s="17"/>
      <c r="C358" s="67"/>
      <c r="D358" s="67"/>
      <c r="E358" s="6"/>
      <c r="F358" s="8"/>
      <c r="G358" s="8"/>
      <c r="H358" s="8"/>
      <c r="I358" s="8"/>
      <c r="J358" s="9"/>
    </row>
    <row r="359" spans="1:10" ht="16.5">
      <c r="A359" s="7"/>
      <c r="B359" s="17"/>
      <c r="C359" s="67"/>
      <c r="D359" s="67"/>
      <c r="E359" s="6"/>
      <c r="F359" s="8"/>
      <c r="G359" s="8"/>
      <c r="H359" s="8"/>
      <c r="I359" s="8"/>
      <c r="J359" s="9"/>
    </row>
    <row r="360" spans="1:10" ht="16.5">
      <c r="A360" s="7"/>
      <c r="B360" s="17"/>
      <c r="C360" s="67"/>
      <c r="D360" s="67"/>
      <c r="E360" s="6"/>
      <c r="F360" s="8"/>
      <c r="G360" s="8"/>
      <c r="H360" s="8"/>
      <c r="I360" s="8"/>
      <c r="J360" s="9"/>
    </row>
    <row r="361" spans="1:10" ht="16.5">
      <c r="A361" s="7"/>
      <c r="B361" s="17"/>
      <c r="C361" s="67"/>
      <c r="D361" s="67"/>
      <c r="E361" s="6"/>
      <c r="F361" s="8"/>
      <c r="G361" s="8"/>
      <c r="H361" s="8"/>
      <c r="I361" s="8"/>
      <c r="J361" s="9"/>
    </row>
    <row r="362" spans="1:10" ht="16.5">
      <c r="A362" s="7"/>
      <c r="B362" s="17"/>
      <c r="C362" s="67"/>
      <c r="D362" s="67"/>
      <c r="E362" s="6"/>
      <c r="F362" s="8"/>
      <c r="G362" s="8"/>
      <c r="H362" s="8"/>
      <c r="I362" s="8"/>
      <c r="J362" s="9"/>
    </row>
    <row r="363" spans="1:10">
      <c r="A363" s="7"/>
      <c r="B363" s="8"/>
      <c r="C363" s="8"/>
      <c r="D363" s="8"/>
      <c r="E363" s="8"/>
      <c r="F363" s="8"/>
      <c r="G363" s="8"/>
      <c r="H363" s="8"/>
      <c r="I363" s="8"/>
      <c r="J363" s="9"/>
    </row>
    <row r="364" spans="1:10" ht="15.75" thickBot="1">
      <c r="A364" s="10"/>
      <c r="B364" s="11"/>
      <c r="C364" s="11"/>
      <c r="D364" s="11"/>
      <c r="E364" s="11"/>
      <c r="F364" s="11"/>
      <c r="G364" s="11"/>
      <c r="H364" s="11"/>
      <c r="I364" s="11"/>
      <c r="J364" s="12"/>
    </row>
  </sheetData>
  <mergeCells count="17">
    <mergeCell ref="A7:A8"/>
    <mergeCell ref="C351:D351"/>
    <mergeCell ref="C7:C8"/>
    <mergeCell ref="J7:J8"/>
    <mergeCell ref="E7:E8"/>
    <mergeCell ref="H7:H8"/>
    <mergeCell ref="B7:B8"/>
    <mergeCell ref="F7:F8"/>
    <mergeCell ref="G7:G8"/>
    <mergeCell ref="I7:I8"/>
    <mergeCell ref="D7:D8"/>
    <mergeCell ref="A1:C6"/>
    <mergeCell ref="D1:G2"/>
    <mergeCell ref="H1:J6"/>
    <mergeCell ref="D3:F4"/>
    <mergeCell ref="D5:F5"/>
    <mergeCell ref="D6:F6"/>
  </mergeCells>
  <phoneticPr fontId="14" type="noConversion"/>
  <printOptions horizontalCentered="1"/>
  <pageMargins left="0.27559055118110237" right="0.27559055118110237" top="0.27559055118110237" bottom="0.27559055118110237" header="0" footer="0"/>
  <pageSetup paperSize="9" scale="3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2021-08-03T12:01:02Z</dcterms:created>
  <dcterms:modified xsi:type="dcterms:W3CDTF">2025-09-12T14:13:20Z</dcterms:modified>
</cp:coreProperties>
</file>